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sfgov1.sharepoint.com/sites/DPH-BHSRevenueIntegrity/Shared Documents/BHS Rate Analysis &amp; Templates/FY 2025-26 Rate Analysis/FY 2025-26 templates/"/>
    </mc:Choice>
  </mc:AlternateContent>
  <xr:revisionPtr revIDLastSave="575" documentId="8_{8869E796-0334-4C0A-8FE3-36D9F433E7CA}" xr6:coauthVersionLast="47" xr6:coauthVersionMax="47" xr10:uidLastSave="{25A0B0AF-970A-47A4-9F62-394414B57F5A}"/>
  <bookViews>
    <workbookView xWindow="28680" yWindow="-120" windowWidth="29040" windowHeight="15840" tabRatio="854" activeTab="1" xr2:uid="{00000000-000D-0000-FFFF-FFFF00000000}"/>
  </bookViews>
  <sheets>
    <sheet name="Instructions" sheetId="3" r:id="rId1"/>
    <sheet name="OP Blended Rate Tool" sheetId="30" r:id="rId2"/>
    <sheet name="Practitioner Rate Summary" sheetId="13" r:id="rId3"/>
    <sheet name="Dictionary" sheetId="29"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30" l="1"/>
  <c r="A38" i="30"/>
  <c r="B50" i="30"/>
  <c r="E20" i="30" a="1"/>
  <c r="E20" i="30" s="1"/>
  <c r="E22" i="30" a="1"/>
  <c r="E22" i="30" s="1"/>
  <c r="E17" i="30" a="1"/>
  <c r="E17" i="30" s="1"/>
  <c r="E12" i="30" a="1"/>
  <c r="E12" i="30" s="1"/>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B24" i="30"/>
  <c r="E23" i="30" a="1"/>
  <c r="E23" i="30" s="1"/>
  <c r="E21" i="30" a="1"/>
  <c r="E21" i="30" s="1"/>
  <c r="E19" i="30" a="1"/>
  <c r="E19" i="30" s="1"/>
  <c r="E18" i="30" a="1"/>
  <c r="E18" i="30" s="1"/>
  <c r="E16" i="30" a="1"/>
  <c r="E16" i="30" s="1"/>
  <c r="E15" i="30" a="1"/>
  <c r="E15" i="30" s="1"/>
  <c r="E14" i="30" a="1"/>
  <c r="E14" i="30" s="1"/>
  <c r="E13" i="30" a="1"/>
  <c r="E13" i="30" s="1"/>
  <c r="B28" i="30" l="1" a="1"/>
  <c r="B28" i="30" s="1"/>
  <c r="B27" i="30" s="1"/>
  <c r="B45" i="3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<sst xmlns="http://schemas.openxmlformats.org/spreadsheetml/2006/main" count="118" uniqueCount="112">
  <si>
    <t xml:space="preserve">Purpose: </t>
  </si>
  <si>
    <t>This Template is a tool to help CBOs determine their FY 25/26 Blended Rate and Units of Service for Outpatient SMH/SUS Programs that bill Medi-Cal</t>
  </si>
  <si>
    <t>#</t>
  </si>
  <si>
    <t>Steps</t>
  </si>
  <si>
    <t>Instructions</t>
  </si>
  <si>
    <t>Complete One Tab per Program</t>
  </si>
  <si>
    <t>If a contract includes multiple OP Programs, please create separate sheets/tabs—one for each OP Program—within the same Excel workbook.
Only include billable staff associated with the Blended Rate funding source(s).</t>
  </si>
  <si>
    <t xml:space="preserve">Enter Program Information </t>
  </si>
  <si>
    <t>Enter the Program's information from Rows 4-7: Org. Name, Contract ID, Program Name, Code, Mode/Modality, Program Type, Outpatient Budget, Level of Intensity, and Service Description. 
Please contact your SOC PM if you do not know your programs' Level of Intensity or Service Description.</t>
  </si>
  <si>
    <t>Enter Billing Staff Information</t>
  </si>
  <si>
    <r>
      <rPr>
        <sz val="12"/>
        <color rgb="FF000000"/>
        <rFont val="Calibri"/>
        <family val="2"/>
      </rPr>
      <t>Enter the following for one program only and billable staff/FTE listed under the "Outpatient Services" column from the Appendix B:
1.</t>
    </r>
    <r>
      <rPr>
        <b/>
        <sz val="12"/>
        <color rgb="FF000000"/>
        <rFont val="Calibri"/>
        <family val="2"/>
      </rPr>
      <t xml:space="preserve"> Practitioner Type </t>
    </r>
    <r>
      <rPr>
        <sz val="12"/>
        <color rgb="FF000000"/>
        <rFont val="Calibri"/>
        <family val="2"/>
      </rPr>
      <t xml:space="preserve">- refer to list in the App B's "Salaries and Benefits" tab "Practitioner Type" column 
2. </t>
    </r>
    <r>
      <rPr>
        <b/>
        <sz val="12"/>
        <color rgb="FF000000"/>
        <rFont val="Calibri"/>
        <family val="2"/>
      </rPr>
      <t>Program FTE</t>
    </r>
    <r>
      <rPr>
        <sz val="12"/>
        <color rgb="FF000000"/>
        <rFont val="Calibri"/>
        <family val="2"/>
      </rPr>
      <t xml:space="preserve"> - staff hours specific to the program based on the funding source that requires a Blended Rate. 
Note: </t>
    </r>
    <r>
      <rPr>
        <u/>
        <sz val="12"/>
        <color rgb="FF000000"/>
        <rFont val="Calibri"/>
        <family val="2"/>
      </rPr>
      <t xml:space="preserve">complete </t>
    </r>
    <r>
      <rPr>
        <b/>
        <u/>
        <sz val="12"/>
        <color rgb="FF000000"/>
        <rFont val="Calibri"/>
        <family val="2"/>
      </rPr>
      <t>both</t>
    </r>
    <r>
      <rPr>
        <u/>
        <sz val="12"/>
        <color rgb="FF000000"/>
        <rFont val="Calibri"/>
        <family val="2"/>
      </rPr>
      <t xml:space="preserve"> </t>
    </r>
    <r>
      <rPr>
        <b/>
        <u/>
        <sz val="12"/>
        <color rgb="FF000000"/>
        <rFont val="Calibri"/>
        <family val="2"/>
      </rPr>
      <t>FY 24/25 and FY 25/26</t>
    </r>
    <r>
      <rPr>
        <u/>
        <sz val="12"/>
        <color rgb="FF000000"/>
        <rFont val="Calibri"/>
        <family val="2"/>
      </rPr>
      <t xml:space="preserve"> billable staff information as instructed in the worksheet.</t>
    </r>
  </si>
  <si>
    <t>Auto-Calculated Columns</t>
  </si>
  <si>
    <t>FY25/26 Blended Rate and UOS</t>
  </si>
  <si>
    <t>Submission</t>
  </si>
  <si>
    <t>1. Review all entries and ensure the information matches the App B, including the billable staff. 
2. Enter the UOS from the Blended Rate Tool into the DPH Units of Service in your FY 25/26 Appendix B. 
3. Enter the Blended Rate from the Blended Rate into the Cost Per Unit in your FY 25/26 Appendix B.
4. Submit a copy of this Template with your finalized Appendix B to your CDTA Program Manager.</t>
  </si>
  <si>
    <t>THIS IS A RATE &amp; UOS DEVELOPMENT TOOL FOR FY 25/26</t>
  </si>
  <si>
    <t xml:space="preserve">Enter Billable Staff (staff contributing to billable units of service) for one Outpatient Program only. If your agency has more than one Outpatient Program requiring a rate, please add a new sheet/tab. </t>
  </si>
  <si>
    <t>Organization:</t>
  </si>
  <si>
    <t>Mode or Modality:</t>
  </si>
  <si>
    <t>Contract ID:</t>
  </si>
  <si>
    <t>Total Outpatient Budget (CRDC):</t>
  </si>
  <si>
    <t>Program Name:</t>
  </si>
  <si>
    <t>Level of Intensity:</t>
  </si>
  <si>
    <t xml:space="preserve"> </t>
  </si>
  <si>
    <t>Program Code/Bill Area:</t>
  </si>
  <si>
    <t>Service Description:</t>
  </si>
  <si>
    <t>leave blank if none apply</t>
  </si>
  <si>
    <t>Enter FY 24/25 Billing Staff and FTE from Previous Template</t>
  </si>
  <si>
    <t>Enter FY 25/26 Billing Staff and FTE</t>
  </si>
  <si>
    <t>Practitioner</t>
  </si>
  <si>
    <t>FTE</t>
  </si>
  <si>
    <t>Practitioner Type</t>
  </si>
  <si>
    <t>Program FTE</t>
  </si>
  <si>
    <t>BHS Practitioner Rate</t>
  </si>
  <si>
    <t xml:space="preserve">Outpatient Blended Rate &amp; UOS </t>
  </si>
  <si>
    <t>FY 25/26 Unit of Service (UOS)</t>
  </si>
  <si>
    <r>
      <rPr>
        <sz val="12"/>
        <color rgb="FF000000"/>
        <rFont val="Calibri"/>
        <family val="2"/>
      </rPr>
      <t>Hourly UOS based on Outpatient Budget in 25/26 Funding Notification.</t>
    </r>
    <r>
      <rPr>
        <b/>
        <sz val="12"/>
        <color rgb="FF000000"/>
        <rFont val="Calibri"/>
        <family val="2"/>
      </rPr>
      <t xml:space="preserve"> Enter this number in the DPH Units of Service cell in your CRDC.</t>
    </r>
  </si>
  <si>
    <t>FY 25/26 Blended Rate:</t>
  </si>
  <si>
    <r>
      <rPr>
        <sz val="12"/>
        <color rgb="FF000000"/>
        <rFont val="Calibri"/>
        <family val="2"/>
      </rPr>
      <t xml:space="preserve">Rate is based on the Outpatient Budget in 25/26 Funding Notification. </t>
    </r>
    <r>
      <rPr>
        <b/>
        <sz val="12"/>
        <color rgb="FF000000"/>
        <rFont val="Calibri"/>
        <family val="2"/>
      </rPr>
      <t xml:space="preserve">Enter this number in the Cost Per Unit cell in your CRDC. </t>
    </r>
  </si>
  <si>
    <t>Unduplicated Client Count (UDC):</t>
  </si>
  <si>
    <t>Are the UOS Achievable in FY 25/26?</t>
  </si>
  <si>
    <t>FY 25/26 Targeted Supplemental Support</t>
  </si>
  <si>
    <t>FY 24/25 Total Budget:</t>
  </si>
  <si>
    <t>FY 24/25 Original UOS:</t>
  </si>
  <si>
    <t>FY 24/25 Original Blended Rate:</t>
  </si>
  <si>
    <t>FY 24/25 Final UOS:</t>
  </si>
  <si>
    <t>Minimum Required UOS for FY 25/26</t>
  </si>
  <si>
    <t>FY 25/26 Achievable UOS:</t>
  </si>
  <si>
    <t>Enter UOS in CRDC</t>
  </si>
  <si>
    <t>FY 25/26 Adjusted Blended Rate:</t>
  </si>
  <si>
    <t>Enter Rate in CRDC</t>
  </si>
  <si>
    <t>Primary Justification for FY 25/26 Supplemental Support:</t>
  </si>
  <si>
    <t>Additional Justification for FY 25/26 Supplemental Support:</t>
  </si>
  <si>
    <t>Date of Leadership Approval:</t>
  </si>
  <si>
    <t xml:space="preserve">These are the DHCS rates with the 70 or 80% pass through are for REFERENCE ONLY </t>
  </si>
  <si>
    <t>Standard OP</t>
  </si>
  <si>
    <t>Intensive OP</t>
  </si>
  <si>
    <t>this is added to the 70% standard pass through rate (80%)</t>
  </si>
  <si>
    <t>FY25/26 Rates</t>
  </si>
  <si>
    <t xml:space="preserve">DHCS Practitioner Types </t>
  </si>
  <si>
    <t>DHCS Rate</t>
  </si>
  <si>
    <t>Base Reimbursement</t>
  </si>
  <si>
    <t>Intensive 
Add-On</t>
  </si>
  <si>
    <t>Appendix B Practitioner Type</t>
  </si>
  <si>
    <t>Certified AOD Counselor</t>
  </si>
  <si>
    <t xml:space="preserve">Certified AOD Counselor </t>
  </si>
  <si>
    <t>Clinical Nurse Specialist</t>
  </si>
  <si>
    <t xml:space="preserve">Clinical Nurse Specialist </t>
  </si>
  <si>
    <t>LCSW (Licensed, Waivered or Registered)</t>
  </si>
  <si>
    <t>LPHA (MFT, LCSW, LPCC)/ Intern or Waivered LPHA (MFT, LCSW, LPCC) </t>
  </si>
  <si>
    <t>Licensed Physician</t>
  </si>
  <si>
    <t>Licensed Psychiatric Technician</t>
  </si>
  <si>
    <t>Licensed Psychiatric Technician </t>
  </si>
  <si>
    <t>Licensed Vocational Nurse</t>
  </si>
  <si>
    <t xml:space="preserve">LVN </t>
  </si>
  <si>
    <t>Mental Health Rehabilitation Specialist</t>
  </si>
  <si>
    <t>Mental Health Rehab Specialist  </t>
  </si>
  <si>
    <t>MFT/LPCC (Licensed, Waivered or Registered)</t>
  </si>
  <si>
    <t>Nurse Practitioner</t>
  </si>
  <si>
    <t xml:space="preserve">Nurse Practitioner </t>
  </si>
  <si>
    <t>Other Qualified Practitioner</t>
  </si>
  <si>
    <t xml:space="preserve">Other Qualified Providers - Other Designated MH Staff that Bill Medi-Cal </t>
  </si>
  <si>
    <t>Peer Support Specialists</t>
  </si>
  <si>
    <t>Peer Support Specialist </t>
  </si>
  <si>
    <t>Physician Assistant</t>
  </si>
  <si>
    <t xml:space="preserve">Physician’s Assistant </t>
  </si>
  <si>
    <t>Psychologist (Licensed or Waivered)</t>
  </si>
  <si>
    <t xml:space="preserve">Psychologist (Licensed or waivered) </t>
  </si>
  <si>
    <t>Registered Nurse</t>
  </si>
  <si>
    <t xml:space="preserve">RN </t>
  </si>
  <si>
    <t>Registered Pharmacist</t>
  </si>
  <si>
    <t>Pharmacist </t>
  </si>
  <si>
    <t>Source: SMHS &amp; DMC-ODS</t>
  </si>
  <si>
    <t>DHCS Medi-Cal Behvarioal Health Fee Schedules Fiscal Year 2025-26</t>
  </si>
  <si>
    <t>Source: Program/Service Description</t>
  </si>
  <si>
    <t>Source: FY 25/26 Primary Challenge</t>
  </si>
  <si>
    <t>Referral/ Engagement Challenges</t>
  </si>
  <si>
    <t>DBT</t>
  </si>
  <si>
    <t xml:space="preserve">Excessive Travel </t>
  </si>
  <si>
    <t>FSP</t>
  </si>
  <si>
    <t>Outreach and Engagement</t>
  </si>
  <si>
    <t>ICM</t>
  </si>
  <si>
    <t>Other</t>
  </si>
  <si>
    <t>MST</t>
  </si>
  <si>
    <t>TBS</t>
  </si>
  <si>
    <t>ERMHS</t>
  </si>
  <si>
    <t>WRAP</t>
  </si>
  <si>
    <t>IOT</t>
  </si>
  <si>
    <t>Supportive Housing</t>
  </si>
  <si>
    <t>Low Threshold</t>
  </si>
  <si>
    <r>
      <t xml:space="preserve">This calculates the BHS Rate for each practitioner type listed:
1. </t>
    </r>
    <r>
      <rPr>
        <b/>
        <sz val="12"/>
        <color rgb="FF000000"/>
        <rFont val="Calibri"/>
        <family val="2"/>
      </rPr>
      <t>BHS</t>
    </r>
    <r>
      <rPr>
        <sz val="12"/>
        <color rgb="FF000000"/>
        <rFont val="Calibri"/>
        <family val="2"/>
      </rPr>
      <t xml:space="preserve"> </t>
    </r>
    <r>
      <rPr>
        <b/>
        <sz val="12"/>
        <color rgb="FF000000"/>
        <rFont val="Calibri"/>
        <family val="2"/>
      </rPr>
      <t>Practitioner Rate -</t>
    </r>
    <r>
      <rPr>
        <sz val="12"/>
        <color rgb="FF000000"/>
        <rFont val="Calibri"/>
        <family val="2"/>
      </rPr>
      <t xml:space="preserve"> This is the pass-through percentage of the DHCS rate for the appropriate practitioner type adjusted for a Programs' </t>
    </r>
    <r>
      <rPr>
        <b/>
        <sz val="12"/>
        <color rgb="FF000000"/>
        <rFont val="Calibri"/>
        <family val="2"/>
      </rPr>
      <t xml:space="preserve">Level of Intensity. </t>
    </r>
    <r>
      <rPr>
        <sz val="12"/>
        <color rgb="FF000000"/>
        <rFont val="Calibri"/>
        <family val="2"/>
      </rPr>
      <t xml:space="preserve">Standard = 70%. Intensive  = 80%. </t>
    </r>
  </si>
  <si>
    <r>
      <t xml:space="preserve">This calculates the FY 25/26 Blended Rate and Units of Service:
1. </t>
    </r>
    <r>
      <rPr>
        <b/>
        <sz val="12"/>
        <color rgb="FF000000"/>
        <rFont val="Calibri"/>
        <family val="2"/>
      </rPr>
      <t>FY 25/26 UOS</t>
    </r>
    <r>
      <rPr>
        <sz val="12"/>
        <color rgb="FF000000"/>
        <rFont val="Calibri"/>
        <family val="2"/>
      </rPr>
      <t xml:space="preserve"> - Hourly Units of Services (UOS) is based on the Outpatient Budget from FY 25/26 Funding Notification. Enter this number in the DPH Units of Service in your Appendix B for F Y25/26.
2. </t>
    </r>
    <r>
      <rPr>
        <b/>
        <sz val="12"/>
        <color rgb="FF000000"/>
        <rFont val="Calibri"/>
        <family val="2"/>
      </rPr>
      <t>FY 25/26 Blended Rate</t>
    </r>
    <r>
      <rPr>
        <sz val="12"/>
        <color rgb="FF000000"/>
        <rFont val="Calibri"/>
        <family val="2"/>
      </rPr>
      <t xml:space="preserve"> - The blended rate is based on the Budget from your FY 25/26 Funding Notification. Enter this number in the Cost Per Unit field in your Appendix B for FY 25/26. 
3. </t>
    </r>
    <r>
      <rPr>
        <b/>
        <sz val="12"/>
        <color rgb="FF000000"/>
        <rFont val="Calibri"/>
        <family val="2"/>
      </rPr>
      <t>Enter the Unduplicated Client Count (UDC)</t>
    </r>
    <r>
      <rPr>
        <sz val="12"/>
        <color rgb="FF000000"/>
        <rFont val="Calibri"/>
        <family val="2"/>
      </rPr>
      <t xml:space="preserve"> from the CRDC tab.
4. Answer the question regarding the Achievable UOS. </t>
    </r>
    <r>
      <rPr>
        <b/>
        <sz val="12"/>
        <color rgb="FF000000"/>
        <rFont val="Calibri"/>
        <family val="2"/>
      </rPr>
      <t xml:space="preserve">If your answer is "No" please follow-up your SOC PM. 
</t>
    </r>
    <r>
      <rPr>
        <sz val="12"/>
        <color rgb="FF000000"/>
        <rFont val="Calibri"/>
        <family val="2"/>
      </rPr>
      <t>Should you have additional questions or concerns about your Blended Rate or UOS, please contact your SOC PM.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</si>
</sst>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s>
  <fonts count="43" x14ac:knownFonts="1">
    <font>
      <sz val="11"/>
      <color theme="1"/>
      <name val="Aptos Narrow"/>
      <family val="2"/>
      <scheme val="minor"/>
    </font>
    <font>
      <sz val="10"/>
      <color theme="1"/>
      <name val="Arial"/>
      <family val="2"/>
    </font>
    <font>
      <sz val="10"/>
      <name val="Arial"/>
      <family val="2"/>
    </font>
    <font>
      <u/>
      <sz val="11"/>
      <color theme="10"/>
      <name val="Aptos Narrow"/>
      <family val="2"/>
      <scheme val="minor"/>
    </font>
    <font>
      <sz val="11"/>
      <color rgb="FF000000"/>
      <name val="Calibri"/>
      <family val="2"/>
    </font>
    <font>
      <sz val="11"/>
      <color theme="1"/>
      <name val="Calibri"/>
      <family val="2"/>
    </font>
    <font>
      <b/>
      <sz val="11"/>
      <color theme="8" tint="0.39997558519241921"/>
      <name val="Calibri"/>
      <family val="2"/>
    </font>
    <font>
      <b/>
      <sz val="11"/>
      <color rgb="FF000000"/>
      <name val="Calibri"/>
      <family val="2"/>
    </font>
    <font>
      <u/>
      <sz val="11"/>
      <color theme="10"/>
      <name val="Calibri"/>
      <family val="2"/>
    </font>
    <font>
      <sz val="11"/>
      <name val="Calibri"/>
      <family val="2"/>
    </font>
    <font>
      <b/>
      <sz val="12"/>
      <color theme="1"/>
      <name val="Calibri"/>
      <family val="2"/>
    </font>
    <font>
      <sz val="12"/>
      <color theme="1"/>
      <name val="Calibri"/>
      <family val="2"/>
    </font>
    <font>
      <b/>
      <sz val="14"/>
      <color rgb="FFC00000"/>
      <name val="Calibri"/>
      <family val="2"/>
    </font>
    <font>
      <b/>
      <sz val="14"/>
      <color theme="1"/>
      <name val="Calibri"/>
      <family val="2"/>
    </font>
    <font>
      <b/>
      <sz val="12"/>
      <name val="Calibri"/>
      <family val="2"/>
    </font>
    <font>
      <b/>
      <sz val="12"/>
      <color theme="0"/>
      <name val="Calibri"/>
      <family val="2"/>
    </font>
    <font>
      <sz val="12"/>
      <color rgb="FF000000"/>
      <name val="Calibri"/>
      <family val="2"/>
    </font>
    <font>
      <b/>
      <sz val="12"/>
      <color rgb="FF000000"/>
      <name val="Calibri"/>
      <family val="2"/>
    </font>
    <font>
      <sz val="14"/>
      <color theme="1"/>
      <name val="Calibri"/>
      <family val="2"/>
    </font>
    <font>
      <sz val="12"/>
      <name val="Calibri"/>
      <family val="2"/>
    </font>
    <font>
      <sz val="12"/>
      <color rgb="FF444444"/>
      <name val="Calibri"/>
      <family val="2"/>
    </font>
    <font>
      <b/>
      <sz val="16"/>
      <color theme="1"/>
      <name val="Calibri"/>
      <family val="2"/>
    </font>
    <font>
      <b/>
      <sz val="13"/>
      <color rgb="FF000000"/>
      <name val="Calibri"/>
      <family val="2"/>
    </font>
    <font>
      <b/>
      <sz val="14"/>
      <name val="Calibri"/>
      <family val="2"/>
    </font>
    <font>
      <i/>
      <sz val="12"/>
      <color theme="1"/>
      <name val="Calibri"/>
      <family val="2"/>
    </font>
    <font>
      <b/>
      <sz val="11"/>
      <color theme="1"/>
      <name val="Aptos Narrow"/>
      <family val="2"/>
      <scheme val="minor"/>
    </font>
    <font>
      <b/>
      <sz val="14"/>
      <color rgb="FFFF0000"/>
      <name val="Calibri"/>
      <family val="2"/>
    </font>
    <font>
      <b/>
      <sz val="18"/>
      <color theme="1"/>
      <name val="Calibri"/>
      <family val="2"/>
    </font>
    <font>
      <b/>
      <sz val="14"/>
      <color theme="8" tint="0.39997558519241921"/>
      <name val="Calibri"/>
      <family val="2"/>
    </font>
    <font>
      <b/>
      <sz val="14"/>
      <color theme="0"/>
      <name val="Calibri"/>
      <family val="2"/>
    </font>
    <font>
      <b/>
      <u/>
      <sz val="16"/>
      <color theme="1"/>
      <name val="Calibri"/>
      <family val="2"/>
    </font>
    <font>
      <b/>
      <i/>
      <sz val="11"/>
      <color rgb="FFFF0000"/>
      <name val="Calibri"/>
      <family val="2"/>
    </font>
    <font>
      <b/>
      <sz val="11"/>
      <color theme="1"/>
      <name val="Calibri"/>
      <family val="2"/>
    </font>
    <font>
      <b/>
      <u val="double"/>
      <sz val="16"/>
      <name val="Calibri"/>
      <family val="2"/>
    </font>
    <font>
      <b/>
      <u/>
      <sz val="14"/>
      <color rgb="FFFF0000"/>
      <name val="Calibri"/>
      <family val="2"/>
    </font>
    <font>
      <b/>
      <sz val="11"/>
      <color rgb="FFFF0000"/>
      <name val="Calibri"/>
      <family val="2"/>
    </font>
    <font>
      <sz val="11"/>
      <color theme="1"/>
      <name val="Aptos Narrow"/>
      <family val="2"/>
      <scheme val="minor"/>
    </font>
    <font>
      <i/>
      <sz val="11"/>
      <color theme="1"/>
      <name val="Calibri"/>
      <family val="2"/>
    </font>
    <font>
      <b/>
      <i/>
      <sz val="11"/>
      <color theme="1"/>
      <name val="Calibri"/>
      <family val="2"/>
    </font>
    <font>
      <b/>
      <i/>
      <u/>
      <sz val="11"/>
      <color theme="1"/>
      <name val="Calibri"/>
      <family val="2"/>
    </font>
    <font>
      <sz val="12"/>
      <color rgb="FF000000"/>
      <name val="Calibri"/>
      <family val="2"/>
    </font>
    <font>
      <u/>
      <sz val="12"/>
      <color rgb="FF000000"/>
      <name val="Calibri"/>
      <family val="2"/>
    </font>
    <font>
      <b/>
      <u/>
      <sz val="12"/>
      <color rgb="FF000000"/>
      <name val="Calibri"/>
      <family val="2"/>
    </font>
  </fonts>
  <fills count="16">
    <fill>
      <patternFill patternType="none"/>
    </fill>
    <fill>
      <patternFill patternType="gray125"/>
    </fill>
    <fill>
      <patternFill patternType="solid">
        <fgColor theme="6" tint="-0.24994659260841701"/>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theme="2" tint="-0.49995422223578601"/>
        <bgColor indexed="64"/>
      </patternFill>
    </fill>
    <fill>
      <patternFill patternType="solid">
        <fgColor theme="6" tint="0.79995117038483843"/>
        <bgColor indexed="64"/>
      </patternFill>
    </fill>
    <fill>
      <patternFill patternType="solid">
        <fgColor theme="0" tint="-4.9958800012207406E-2"/>
        <bgColor indexed="64"/>
      </patternFill>
    </fill>
    <fill>
      <patternFill patternType="solid">
        <fgColor theme="2" tint="-9.9948118533890809E-2"/>
        <bgColor indexed="64"/>
      </patternFill>
    </fill>
    <fill>
      <patternFill patternType="solid">
        <fgColor theme="3" tint="0.249977111117893"/>
        <bgColor indexed="64"/>
      </patternFill>
    </fill>
    <fill>
      <patternFill patternType="solid">
        <fgColor theme="3" tint="0.89996032593768116"/>
        <bgColor indexed="64"/>
      </patternFill>
    </fill>
    <fill>
      <patternFill patternType="solid">
        <fgColor theme="0"/>
        <bgColor indexed="64"/>
      </patternFill>
    </fill>
    <fill>
      <patternFill patternType="solid">
        <fgColor theme="3" tint="0.89999084444715716"/>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s>
  <borders count="21">
    <border>
      <left/>
      <right/>
      <top/>
      <bottom/>
      <diagonal/>
    </border>
    <border>
      <left style="thin">
        <color theme="7" tint="-0.49995422223578601"/>
      </left>
      <right style="thin">
        <color theme="7" tint="-0.49995422223578601"/>
      </right>
      <top style="thin">
        <color theme="7" tint="-0.49995422223578601"/>
      </top>
      <bottom style="thin">
        <color theme="7" tint="-0.49995422223578601"/>
      </bottom>
      <diagonal/>
    </border>
    <border>
      <left/>
      <right/>
      <top style="thin">
        <color rgb="FF156082"/>
      </top>
      <bottom/>
      <diagonal/>
    </border>
    <border>
      <left/>
      <right style="thin">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top/>
      <bottom style="thin">
        <color auto="1"/>
      </bottom>
      <diagonal/>
    </border>
    <border>
      <left/>
      <right style="medium">
        <color auto="1"/>
      </right>
      <top/>
      <bottom style="thin">
        <color auto="1"/>
      </bottom>
      <diagonal/>
    </border>
    <border>
      <left/>
      <right style="medium">
        <color auto="1"/>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indexed="64"/>
      </left>
      <right style="thin">
        <color indexed="64"/>
      </right>
      <top/>
      <bottom/>
      <diagonal/>
    </border>
  </borders>
  <cellStyleXfs count="6">
    <xf numFmtId="0" fontId="0" fillId="0" borderId="0"/>
    <xf numFmtId="9" fontId="36" fillId="0" borderId="0" applyFont="0" applyFill="0" applyBorder="0" applyAlignment="0" applyProtection="0"/>
    <xf numFmtId="44" fontId="1" fillId="0" borderId="0" applyFont="0" applyFill="0" applyBorder="0" applyAlignment="0" applyProtection="0"/>
    <xf numFmtId="43" fontId="36" fillId="0" borderId="0" applyFont="0" applyFill="0" applyBorder="0" applyAlignment="0" applyProtection="0"/>
    <xf numFmtId="0" fontId="3" fillId="0" borderId="0" applyNumberFormat="0" applyFill="0" applyBorder="0" applyAlignment="0" applyProtection="0"/>
    <xf numFmtId="44" fontId="2" fillId="0" borderId="0" applyFont="0" applyFill="0" applyBorder="0" applyAlignment="0" applyProtection="0"/>
  </cellStyleXfs>
  <cellXfs count="147">
    <xf numFmtId="0" fontId="0" fillId="0" borderId="0" xfId="0"/>
    <xf numFmtId="0" fontId="9" fillId="0" borderId="0" xfId="0" applyFont="1" applyAlignment="1">
      <alignment vertical="center"/>
    </xf>
    <xf numFmtId="0" fontId="5" fillId="0" borderId="0" xfId="0" applyFont="1" applyAlignment="1">
      <alignment vertical="center"/>
    </xf>
    <xf numFmtId="0" fontId="10" fillId="0" borderId="0" xfId="0" applyFont="1" applyAlignment="1">
      <alignment horizontal="center" vertical="center" wrapText="1"/>
    </xf>
    <xf numFmtId="9" fontId="5" fillId="0" borderId="0" xfId="0" applyNumberFormat="1" applyFont="1" applyAlignment="1">
      <alignment horizontal="center" vertical="center"/>
    </xf>
    <xf numFmtId="44" fontId="4" fillId="0" borderId="0" xfId="2" applyFont="1" applyAlignment="1">
      <alignment vertical="center"/>
    </xf>
    <xf numFmtId="44" fontId="7" fillId="0" borderId="0" xfId="2" applyFont="1" applyAlignment="1">
      <alignment vertical="center"/>
    </xf>
    <xf numFmtId="44" fontId="4" fillId="0" borderId="0" xfId="2" applyFont="1" applyAlignment="1">
      <alignment horizontal="center" vertical="center" wrapText="1"/>
    </xf>
    <xf numFmtId="0" fontId="8" fillId="0" borderId="0" xfId="4" applyFont="1" applyAlignment="1">
      <alignment vertical="center"/>
    </xf>
    <xf numFmtId="0" fontId="5" fillId="0" borderId="0" xfId="0" applyFont="1" applyAlignment="1">
      <alignment horizontal="center" vertical="center" wrapText="1"/>
    </xf>
    <xf numFmtId="0" fontId="16" fillId="0" borderId="0" xfId="0" applyFont="1" applyAlignment="1">
      <alignment vertical="center"/>
    </xf>
    <xf numFmtId="0" fontId="11" fillId="0" borderId="0" xfId="0" applyFont="1" applyAlignment="1">
      <alignment vertical="center"/>
    </xf>
    <xf numFmtId="0" fontId="16" fillId="0" borderId="0" xfId="0" applyFont="1" applyAlignment="1">
      <alignment horizontal="center" vertical="center"/>
    </xf>
    <xf numFmtId="0" fontId="11"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0" fontId="13" fillId="0" borderId="0" xfId="0" applyFont="1" applyAlignment="1">
      <alignment vertical="center" wrapText="1"/>
    </xf>
    <xf numFmtId="0" fontId="21" fillId="0" borderId="0" xfId="0" applyFont="1" applyAlignment="1">
      <alignment vertical="center"/>
    </xf>
    <xf numFmtId="164" fontId="4" fillId="0" borderId="0" xfId="2" applyNumberFormat="1" applyFont="1" applyBorder="1" applyAlignment="1">
      <alignment horizontal="center" vertical="center"/>
    </xf>
    <xf numFmtId="164" fontId="7" fillId="0" borderId="0" xfId="2" applyNumberFormat="1" applyFont="1" applyBorder="1" applyAlignment="1">
      <alignment horizontal="center" vertical="center"/>
    </xf>
    <xf numFmtId="164" fontId="4" fillId="0" borderId="0" xfId="2" applyNumberFormat="1" applyFont="1" applyBorder="1" applyAlignment="1">
      <alignment horizontal="left"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0" applyFont="1" applyAlignment="1">
      <alignment horizontal="left" vertical="center" wrapText="1"/>
    </xf>
    <xf numFmtId="164" fontId="17" fillId="0" borderId="0" xfId="2" applyNumberFormat="1" applyFont="1" applyAlignment="1">
      <alignment horizontal="center" vertical="center"/>
    </xf>
    <xf numFmtId="164" fontId="16" fillId="0" borderId="0" xfId="2" applyNumberFormat="1" applyFont="1" applyAlignment="1">
      <alignment horizontal="center" vertical="center"/>
    </xf>
    <xf numFmtId="164" fontId="16" fillId="0" borderId="0" xfId="2" applyNumberFormat="1" applyFont="1" applyAlignment="1">
      <alignment horizontal="left" vertical="center" wrapText="1"/>
    </xf>
    <xf numFmtId="164" fontId="11" fillId="0" borderId="0" xfId="2" applyNumberFormat="1" applyFont="1" applyAlignment="1" applyProtection="1">
      <alignment horizontal="center" vertical="center"/>
      <protection locked="0"/>
    </xf>
    <xf numFmtId="0" fontId="3" fillId="0" borderId="0" xfId="4" applyAlignment="1">
      <alignment vertical="center"/>
    </xf>
    <xf numFmtId="0" fontId="15" fillId="2" borderId="1" xfId="0" applyFont="1" applyFill="1" applyBorder="1" applyAlignment="1">
      <alignment vertical="center"/>
    </xf>
    <xf numFmtId="9" fontId="11" fillId="0" borderId="0" xfId="0" applyNumberFormat="1" applyFont="1" applyAlignment="1">
      <alignment horizontal="center" vertical="center" wrapText="1"/>
    </xf>
    <xf numFmtId="9" fontId="24" fillId="0" borderId="0" xfId="0" applyNumberFormat="1" applyFont="1" applyAlignment="1">
      <alignment horizontal="left" vertical="center"/>
    </xf>
    <xf numFmtId="0" fontId="11" fillId="0" borderId="0" xfId="0" applyFont="1" applyAlignment="1">
      <alignment horizontal="center" vertical="center" wrapText="1"/>
    </xf>
    <xf numFmtId="0" fontId="15" fillId="0" borderId="0" xfId="0" applyFont="1" applyAlignment="1">
      <alignment horizontal="center" vertical="center"/>
    </xf>
    <xf numFmtId="0" fontId="15" fillId="0" borderId="0" xfId="0" applyFont="1" applyAlignment="1">
      <alignment vertical="center"/>
    </xf>
    <xf numFmtId="0" fontId="16" fillId="0" borderId="2" xfId="0" applyFont="1" applyBorder="1" applyAlignment="1">
      <alignment vertical="center" wrapText="1"/>
    </xf>
    <xf numFmtId="0" fontId="25" fillId="0" borderId="0" xfId="0" applyFont="1" applyAlignment="1">
      <alignment vertical="center" wrapText="1"/>
    </xf>
    <xf numFmtId="0" fontId="10" fillId="0" borderId="0" xfId="0" applyFont="1" applyAlignment="1">
      <alignment vertical="center"/>
    </xf>
    <xf numFmtId="9" fontId="11" fillId="6" borderId="1" xfId="0" applyNumberFormat="1" applyFont="1" applyFill="1" applyBorder="1" applyAlignment="1">
      <alignment horizontal="center" vertical="center"/>
    </xf>
    <xf numFmtId="164" fontId="23" fillId="12" borderId="5" xfId="2" applyNumberFormat="1" applyFont="1" applyFill="1" applyBorder="1" applyAlignment="1" applyProtection="1">
      <alignment horizontal="center" vertical="center"/>
    </xf>
    <xf numFmtId="0" fontId="40" fillId="0" borderId="0" xfId="0" applyFont="1" applyAlignment="1">
      <alignment vertical="center" wrapText="1"/>
    </xf>
    <xf numFmtId="0" fontId="40" fillId="0" borderId="0" xfId="0" applyFont="1" applyAlignment="1">
      <alignment wrapText="1"/>
    </xf>
    <xf numFmtId="0" fontId="14" fillId="15" borderId="20" xfId="0" applyFont="1" applyFill="1" applyBorder="1" applyAlignment="1">
      <alignment vertical="center" wrapText="1"/>
    </xf>
    <xf numFmtId="0" fontId="14" fillId="15" borderId="20" xfId="0" applyFont="1" applyFill="1" applyBorder="1" applyAlignment="1">
      <alignment vertical="center"/>
    </xf>
    <xf numFmtId="2" fontId="26" fillId="7" borderId="5" xfId="2" applyNumberFormat="1" applyFont="1" applyFill="1" applyBorder="1" applyAlignment="1" applyProtection="1">
      <alignment horizontal="center" vertical="center"/>
    </xf>
    <xf numFmtId="164" fontId="5" fillId="0" borderId="0" xfId="0" applyNumberFormat="1" applyFont="1" applyAlignment="1" applyProtection="1">
      <alignment horizontal="center" vertical="center"/>
      <protection locked="0"/>
    </xf>
    <xf numFmtId="0" fontId="5" fillId="0" borderId="0" xfId="0" applyFont="1" applyAlignment="1" applyProtection="1">
      <alignment vertical="center"/>
      <protection locked="0"/>
    </xf>
    <xf numFmtId="0" fontId="23" fillId="0" borderId="0" xfId="0" applyFont="1" applyAlignment="1" applyProtection="1">
      <alignment horizontal="left" vertical="center" wrapText="1"/>
      <protection locked="0"/>
    </xf>
    <xf numFmtId="0" fontId="23" fillId="0" borderId="0" xfId="0" applyFont="1" applyAlignment="1" applyProtection="1">
      <alignment horizontal="right" vertical="center"/>
      <protection locked="0"/>
    </xf>
    <xf numFmtId="0" fontId="12" fillId="6" borderId="5" xfId="0" applyFont="1" applyFill="1" applyBorder="1" applyAlignment="1" applyProtection="1">
      <alignment horizontal="left" vertical="center"/>
      <protection locked="0"/>
    </xf>
    <xf numFmtId="0" fontId="23" fillId="6" borderId="11" xfId="0" applyFont="1" applyFill="1" applyBorder="1" applyAlignment="1" applyProtection="1">
      <alignment vertical="center"/>
      <protection locked="0"/>
    </xf>
    <xf numFmtId="0" fontId="6" fillId="0" borderId="0" xfId="0" applyFont="1" applyAlignment="1" applyProtection="1">
      <alignment vertical="center"/>
      <protection locked="0"/>
    </xf>
    <xf numFmtId="0" fontId="7" fillId="0" borderId="0" xfId="0" applyFont="1" applyAlignment="1" applyProtection="1">
      <alignment vertical="center" wrapText="1"/>
      <protection locked="0"/>
    </xf>
    <xf numFmtId="0" fontId="12" fillId="6" borderId="5" xfId="0" applyFont="1" applyFill="1" applyBorder="1" applyAlignment="1" applyProtection="1">
      <alignment horizontal="left" vertical="center" wrapText="1"/>
      <protection locked="0"/>
    </xf>
    <xf numFmtId="6" fontId="23" fillId="6" borderId="11" xfId="0" applyNumberFormat="1" applyFont="1" applyFill="1" applyBorder="1" applyAlignment="1" applyProtection="1">
      <alignment horizontal="left" vertical="center"/>
      <protection locked="0"/>
    </xf>
    <xf numFmtId="8" fontId="23" fillId="0" borderId="0" xfId="0" applyNumberFormat="1" applyFont="1" applyAlignment="1" applyProtection="1">
      <alignment vertical="center"/>
      <protection locked="0"/>
    </xf>
    <xf numFmtId="164" fontId="6" fillId="0" borderId="0" xfId="0" applyNumberFormat="1" applyFont="1" applyAlignment="1" applyProtection="1">
      <alignment horizontal="center" vertical="center"/>
      <protection locked="0"/>
    </xf>
    <xf numFmtId="0" fontId="23" fillId="6" borderId="5" xfId="0" applyFont="1" applyFill="1" applyBorder="1" applyAlignment="1" applyProtection="1">
      <alignment vertical="center" wrapText="1"/>
      <protection locked="0"/>
    </xf>
    <xf numFmtId="0" fontId="23" fillId="0" borderId="0" xfId="0" applyFont="1" applyAlignment="1" applyProtection="1">
      <alignment vertical="center" wrapText="1"/>
      <protection locked="0"/>
    </xf>
    <xf numFmtId="0" fontId="23" fillId="6" borderId="5" xfId="0" applyFont="1" applyFill="1" applyBorder="1" applyAlignment="1" applyProtection="1">
      <alignment horizontal="left" vertical="center" wrapText="1"/>
      <protection locked="0"/>
    </xf>
    <xf numFmtId="0" fontId="24" fillId="0" borderId="0" xfId="0" applyFont="1" applyAlignment="1" applyProtection="1">
      <alignment horizontal="left"/>
      <protection locked="0"/>
    </xf>
    <xf numFmtId="0" fontId="12"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23" fillId="0" borderId="0" xfId="0" applyFont="1" applyAlignment="1" applyProtection="1">
      <alignment vertical="center"/>
      <protection locked="0"/>
    </xf>
    <xf numFmtId="0" fontId="22" fillId="0" borderId="0" xfId="0" applyFont="1" applyAlignment="1" applyProtection="1">
      <alignment vertical="top"/>
      <protection locked="0"/>
    </xf>
    <xf numFmtId="0" fontId="31" fillId="0" borderId="0" xfId="0" applyFont="1" applyAlignment="1" applyProtection="1">
      <alignment horizontal="left" vertical="top"/>
      <protection locked="0"/>
    </xf>
    <xf numFmtId="0" fontId="15" fillId="5" borderId="6" xfId="0"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5" fillId="0" borderId="0" xfId="0" applyFont="1" applyAlignment="1" applyProtection="1">
      <alignment vertical="center" wrapText="1"/>
      <protection locked="0"/>
    </xf>
    <xf numFmtId="0" fontId="11" fillId="4" borderId="11" xfId="0" applyFont="1" applyFill="1" applyBorder="1" applyAlignment="1" applyProtection="1">
      <alignment horizontal="left" vertical="center" wrapText="1"/>
      <protection locked="0"/>
    </xf>
    <xf numFmtId="0" fontId="19" fillId="4" borderId="11" xfId="0" applyFont="1" applyFill="1" applyBorder="1" applyAlignment="1" applyProtection="1">
      <alignment horizontal="center" vertical="center"/>
      <protection locked="0"/>
    </xf>
    <xf numFmtId="0" fontId="11" fillId="0" borderId="0" xfId="0" applyFont="1" applyAlignment="1" applyProtection="1">
      <alignment horizontal="left" vertical="center" wrapText="1"/>
      <protection locked="0"/>
    </xf>
    <xf numFmtId="2" fontId="11" fillId="0" borderId="12" xfId="3" applyNumberFormat="1" applyFont="1" applyBorder="1" applyAlignment="1" applyProtection="1">
      <alignment horizontal="center" vertical="center"/>
      <protection locked="0"/>
    </xf>
    <xf numFmtId="0" fontId="20" fillId="4" borderId="11" xfId="0" applyFont="1" applyFill="1" applyBorder="1" applyAlignment="1" applyProtection="1">
      <alignment horizontal="center" vertical="center"/>
      <protection locked="0"/>
    </xf>
    <xf numFmtId="0" fontId="11" fillId="0" borderId="0" xfId="0" applyFont="1" applyAlignment="1" applyProtection="1">
      <alignment horizontal="left" vertical="center"/>
      <protection locked="0"/>
    </xf>
    <xf numFmtId="0" fontId="20" fillId="4" borderId="13" xfId="0" applyFont="1" applyFill="1" applyBorder="1" applyAlignment="1" applyProtection="1">
      <alignment horizontal="left" vertical="center"/>
      <protection locked="0"/>
    </xf>
    <xf numFmtId="0" fontId="11" fillId="0" borderId="14" xfId="0" applyFont="1" applyBorder="1" applyAlignment="1" applyProtection="1">
      <alignment horizontal="left" vertical="center"/>
      <protection locked="0"/>
    </xf>
    <xf numFmtId="0" fontId="18" fillId="0" borderId="0" xfId="0" applyFont="1" applyAlignment="1" applyProtection="1">
      <alignment vertical="center"/>
      <protection locked="0"/>
    </xf>
    <xf numFmtId="0" fontId="20" fillId="0" borderId="0" xfId="0" applyFont="1" applyAlignment="1" applyProtection="1">
      <alignment horizontal="left" vertical="center"/>
      <protection locked="0"/>
    </xf>
    <xf numFmtId="2" fontId="11" fillId="0" borderId="0" xfId="0" applyNumberFormat="1" applyFont="1" applyAlignment="1" applyProtection="1">
      <alignment horizontal="center" vertical="center"/>
      <protection locked="0"/>
    </xf>
    <xf numFmtId="0" fontId="11" fillId="0" borderId="0" xfId="0" applyFont="1" applyAlignment="1" applyProtection="1">
      <alignment vertical="center"/>
      <protection locked="0"/>
    </xf>
    <xf numFmtId="0" fontId="27" fillId="0" borderId="0" xfId="0" applyFont="1" applyAlignment="1" applyProtection="1">
      <alignment vertical="center"/>
      <protection locked="0"/>
    </xf>
    <xf numFmtId="0" fontId="10" fillId="6" borderId="5" xfId="0" applyFont="1" applyFill="1" applyBorder="1" applyAlignment="1" applyProtection="1">
      <alignment horizontal="right" vertical="center"/>
      <protection locked="0"/>
    </xf>
    <xf numFmtId="0" fontId="14" fillId="0" borderId="5" xfId="0" applyFont="1" applyBorder="1" applyAlignment="1" applyProtection="1">
      <alignment horizontal="right" vertical="center"/>
      <protection locked="0"/>
    </xf>
    <xf numFmtId="0" fontId="5" fillId="6" borderId="15" xfId="0" applyFont="1" applyFill="1" applyBorder="1" applyAlignment="1" applyProtection="1">
      <alignment horizontal="center" vertical="center"/>
      <protection locked="0"/>
    </xf>
    <xf numFmtId="8" fontId="10" fillId="0" borderId="5" xfId="1" applyNumberFormat="1" applyFont="1" applyBorder="1" applyAlignment="1" applyProtection="1">
      <alignment horizontal="right" vertical="center"/>
      <protection locked="0"/>
    </xf>
    <xf numFmtId="9" fontId="13" fillId="11" borderId="16" xfId="0" applyNumberFormat="1" applyFont="1" applyFill="1" applyBorder="1" applyAlignment="1" applyProtection="1">
      <alignment horizontal="center" vertical="center"/>
      <protection locked="0"/>
    </xf>
    <xf numFmtId="164" fontId="10" fillId="0" borderId="0" xfId="1" applyNumberFormat="1" applyFont="1" applyAlignment="1" applyProtection="1">
      <alignment vertical="center" wrapText="1"/>
      <protection locked="0"/>
    </xf>
    <xf numFmtId="8" fontId="10" fillId="0" borderId="0" xfId="1" applyNumberFormat="1" applyFont="1" applyAlignment="1" applyProtection="1">
      <alignment horizontal="left" vertical="center"/>
      <protection locked="0"/>
    </xf>
    <xf numFmtId="9" fontId="13" fillId="0" borderId="0" xfId="0" applyNumberFormat="1" applyFont="1" applyAlignment="1" applyProtection="1">
      <alignment horizontal="center" vertical="center"/>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center" vertical="center"/>
      <protection locked="0"/>
    </xf>
    <xf numFmtId="0" fontId="35" fillId="0" borderId="0" xfId="0" applyFont="1" applyAlignment="1" applyProtection="1">
      <alignment horizontal="left" vertical="center"/>
      <protection locked="0"/>
    </xf>
    <xf numFmtId="0" fontId="13" fillId="0" borderId="0" xfId="0" applyFont="1" applyAlignment="1" applyProtection="1">
      <alignment horizontal="left" vertical="center"/>
      <protection locked="0"/>
    </xf>
    <xf numFmtId="0" fontId="32" fillId="0" borderId="0" xfId="0" applyFont="1" applyAlignment="1" applyProtection="1">
      <alignment horizontal="center" vertical="center"/>
      <protection locked="0"/>
    </xf>
    <xf numFmtId="164" fontId="10" fillId="0" borderId="0" xfId="0" applyNumberFormat="1" applyFont="1" applyAlignment="1" applyProtection="1">
      <alignment vertical="center" wrapText="1"/>
      <protection locked="0"/>
    </xf>
    <xf numFmtId="8" fontId="10" fillId="0" borderId="0" xfId="0" applyNumberFormat="1" applyFont="1" applyAlignment="1" applyProtection="1">
      <alignment vertical="center" wrapText="1"/>
      <protection locked="0"/>
    </xf>
    <xf numFmtId="2" fontId="5" fillId="0" borderId="0" xfId="0" applyNumberFormat="1" applyFont="1" applyAlignment="1" applyProtection="1">
      <alignment horizontal="center" vertical="center"/>
      <protection locked="0"/>
    </xf>
    <xf numFmtId="0" fontId="39" fillId="0" borderId="0" xfId="0" applyFont="1" applyAlignment="1" applyProtection="1">
      <alignment horizontal="center" vertical="center" wrapText="1"/>
      <protection locked="0"/>
    </xf>
    <xf numFmtId="0" fontId="37" fillId="0" borderId="0" xfId="0" applyFont="1" applyAlignment="1" applyProtection="1">
      <alignment horizontal="left" vertical="center" wrapText="1"/>
      <protection locked="0"/>
    </xf>
    <xf numFmtId="9" fontId="23" fillId="0" borderId="0" xfId="1" applyFont="1" applyAlignment="1" applyProtection="1">
      <alignment horizontal="left" vertical="center"/>
      <protection locked="0"/>
    </xf>
    <xf numFmtId="0" fontId="37" fillId="0" borderId="0" xfId="0" applyFont="1" applyAlignment="1" applyProtection="1">
      <alignment horizontal="center" vertical="center"/>
      <protection locked="0"/>
    </xf>
    <xf numFmtId="0" fontId="38" fillId="0" borderId="0" xfId="0" applyFont="1" applyAlignment="1" applyProtection="1">
      <alignment horizontal="left" vertical="center" wrapText="1"/>
      <protection locked="0"/>
    </xf>
    <xf numFmtId="9" fontId="5" fillId="0" borderId="0" xfId="1" applyFont="1" applyAlignment="1" applyProtection="1">
      <alignment horizontal="center" vertical="center"/>
      <protection locked="0"/>
    </xf>
    <xf numFmtId="0" fontId="34" fillId="0" borderId="0" xfId="0" applyFont="1" applyAlignment="1" applyProtection="1">
      <alignment vertical="center"/>
      <protection locked="0"/>
    </xf>
    <xf numFmtId="0" fontId="10" fillId="8" borderId="5" xfId="0" applyFont="1" applyFill="1" applyBorder="1" applyAlignment="1" applyProtection="1">
      <alignment horizontal="right" vertical="center"/>
      <protection locked="0"/>
    </xf>
    <xf numFmtId="6" fontId="23" fillId="14" borderId="11" xfId="0" applyNumberFormat="1" applyFont="1" applyFill="1" applyBorder="1" applyAlignment="1" applyProtection="1">
      <alignment horizontal="center" vertical="center"/>
      <protection locked="0"/>
    </xf>
    <xf numFmtId="2" fontId="14" fillId="14" borderId="5" xfId="0" applyNumberFormat="1" applyFont="1" applyFill="1" applyBorder="1" applyAlignment="1" applyProtection="1">
      <alignment horizontal="center" vertical="center"/>
      <protection locked="0"/>
    </xf>
    <xf numFmtId="0" fontId="17" fillId="8" borderId="5" xfId="0" applyFont="1" applyFill="1" applyBorder="1" applyAlignment="1" applyProtection="1">
      <alignment horizontal="right" vertical="center"/>
      <protection locked="0"/>
    </xf>
    <xf numFmtId="164" fontId="14" fillId="14" borderId="5" xfId="0" applyNumberFormat="1" applyFont="1" applyFill="1" applyBorder="1" applyAlignment="1" applyProtection="1">
      <alignment horizontal="center" vertical="center"/>
      <protection locked="0"/>
    </xf>
    <xf numFmtId="0" fontId="10" fillId="8" borderId="15" xfId="0" applyFont="1" applyFill="1" applyBorder="1" applyAlignment="1" applyProtection="1">
      <alignment horizontal="right" vertical="center"/>
      <protection locked="0"/>
    </xf>
    <xf numFmtId="2" fontId="14" fillId="14" borderId="15" xfId="0" applyNumberFormat="1" applyFont="1" applyFill="1" applyBorder="1" applyAlignment="1" applyProtection="1">
      <alignment horizontal="center" vertical="center"/>
      <protection locked="0"/>
    </xf>
    <xf numFmtId="164" fontId="26" fillId="8" borderId="5" xfId="0" applyNumberFormat="1" applyFont="1" applyFill="1" applyBorder="1" applyAlignment="1" applyProtection="1">
      <alignment horizontal="right" vertical="center"/>
      <protection locked="0"/>
    </xf>
    <xf numFmtId="0" fontId="28" fillId="0" borderId="0" xfId="0" applyFont="1" applyAlignment="1" applyProtection="1">
      <alignment vertical="center"/>
      <protection locked="0"/>
    </xf>
    <xf numFmtId="0" fontId="29" fillId="9" borderId="5" xfId="0" applyFont="1" applyFill="1" applyBorder="1" applyAlignment="1" applyProtection="1">
      <alignment horizontal="right" vertical="center"/>
      <protection locked="0"/>
    </xf>
    <xf numFmtId="2" fontId="23" fillId="10" borderId="5" xfId="2" applyNumberFormat="1" applyFont="1" applyFill="1" applyBorder="1" applyAlignment="1" applyProtection="1">
      <alignment horizontal="center" vertical="center"/>
      <protection locked="0"/>
    </xf>
    <xf numFmtId="0" fontId="29" fillId="9" borderId="17" xfId="0" applyFont="1" applyFill="1" applyBorder="1" applyAlignment="1" applyProtection="1">
      <alignment horizontal="right" vertical="center" wrapText="1"/>
      <protection locked="0"/>
    </xf>
    <xf numFmtId="14" fontId="23" fillId="10" borderId="15" xfId="2" applyNumberFormat="1" applyFont="1" applyFill="1" applyBorder="1" applyAlignment="1" applyProtection="1">
      <alignment horizontal="center" vertical="center" wrapText="1"/>
      <protection locked="0"/>
    </xf>
    <xf numFmtId="0" fontId="5" fillId="10" borderId="5" xfId="0" applyFont="1" applyFill="1" applyBorder="1" applyAlignment="1" applyProtection="1">
      <alignment vertical="center" wrapText="1"/>
      <protection locked="0"/>
    </xf>
    <xf numFmtId="14" fontId="23" fillId="10" borderId="5" xfId="2" applyNumberFormat="1" applyFont="1" applyFill="1" applyBorder="1" applyAlignment="1" applyProtection="1">
      <alignment horizontal="center" vertical="center"/>
      <protection locked="0"/>
    </xf>
    <xf numFmtId="164" fontId="11" fillId="0" borderId="12" xfId="2" applyNumberFormat="1" applyFont="1" applyBorder="1" applyAlignment="1" applyProtection="1">
      <alignment horizontal="center" vertical="center"/>
    </xf>
    <xf numFmtId="4" fontId="11" fillId="0" borderId="4" xfId="0" applyNumberFormat="1" applyFont="1" applyBorder="1" applyAlignment="1">
      <alignment horizontal="center" vertical="center"/>
    </xf>
    <xf numFmtId="2" fontId="11" fillId="0" borderId="4" xfId="0" applyNumberFormat="1" applyFont="1" applyBorder="1" applyAlignment="1">
      <alignment horizontal="center" vertical="center"/>
    </xf>
    <xf numFmtId="0" fontId="20" fillId="4" borderId="3" xfId="0" applyFont="1" applyFill="1" applyBorder="1" applyAlignment="1">
      <alignment horizontal="center" vertical="center"/>
    </xf>
    <xf numFmtId="4" fontId="13" fillId="13" borderId="5" xfId="0" applyNumberFormat="1" applyFont="1" applyFill="1" applyBorder="1" applyAlignment="1">
      <alignment horizontal="center" vertical="center"/>
    </xf>
    <xf numFmtId="164" fontId="23" fillId="0" borderId="5" xfId="0" applyNumberFormat="1" applyFont="1" applyBorder="1" applyAlignment="1">
      <alignment horizontal="center" vertical="center"/>
    </xf>
    <xf numFmtId="0" fontId="13" fillId="0" borderId="0" xfId="0" applyFont="1" applyAlignment="1">
      <alignment horizontal="center" vertical="center"/>
    </xf>
    <xf numFmtId="0" fontId="5" fillId="0" borderId="0" xfId="0" applyFont="1" applyAlignment="1" applyProtection="1">
      <alignment vertical="center" wrapText="1"/>
      <protection locked="0"/>
    </xf>
    <xf numFmtId="0" fontId="33" fillId="0" borderId="0" xfId="0" applyFont="1" applyAlignment="1" applyProtection="1">
      <alignment horizontal="left" vertical="center"/>
      <protection locked="0"/>
    </xf>
    <xf numFmtId="0" fontId="23" fillId="0" borderId="0" xfId="0" applyFont="1" applyAlignment="1" applyProtection="1">
      <alignment horizontal="left" vertical="center" wrapText="1"/>
      <protection locked="0"/>
    </xf>
    <xf numFmtId="0" fontId="17" fillId="7" borderId="18" xfId="0" applyFont="1" applyFill="1" applyBorder="1" applyAlignment="1" applyProtection="1">
      <alignment horizontal="center" vertical="center" wrapText="1"/>
      <protection locked="0"/>
    </xf>
    <xf numFmtId="0" fontId="10" fillId="3" borderId="16" xfId="0" applyFont="1" applyFill="1" applyBorder="1" applyAlignment="1" applyProtection="1">
      <alignment horizontal="center" vertical="center" wrapText="1"/>
      <protection locked="0"/>
    </xf>
    <xf numFmtId="0" fontId="10" fillId="3" borderId="19" xfId="0" applyFont="1" applyFill="1" applyBorder="1" applyAlignment="1" applyProtection="1">
      <alignment horizontal="center" vertical="center" wrapText="1"/>
      <protection locked="0"/>
    </xf>
    <xf numFmtId="0" fontId="30" fillId="0" borderId="0" xfId="0" applyFont="1" applyAlignment="1" applyProtection="1">
      <alignment horizontal="center" vertical="center"/>
      <protection locked="0"/>
    </xf>
    <xf numFmtId="164" fontId="17" fillId="6" borderId="5" xfId="0" applyNumberFormat="1" applyFont="1" applyFill="1" applyBorder="1" applyAlignment="1" applyProtection="1">
      <alignment horizontal="left" vertical="center" wrapText="1"/>
      <protection locked="0"/>
    </xf>
    <xf numFmtId="164" fontId="17" fillId="0" borderId="5" xfId="0" applyNumberFormat="1" applyFont="1" applyBorder="1" applyAlignment="1" applyProtection="1">
      <alignment horizontal="left" vertical="center" wrapText="1"/>
      <protection locked="0"/>
    </xf>
    <xf numFmtId="0" fontId="11" fillId="6" borderId="18" xfId="0" applyFont="1" applyFill="1" applyBorder="1" applyAlignment="1" applyProtection="1">
      <alignment horizontal="left" vertical="center" wrapText="1"/>
      <protection locked="0"/>
    </xf>
    <xf numFmtId="0" fontId="11" fillId="6" borderId="15" xfId="0" applyFont="1" applyFill="1" applyBorder="1" applyAlignment="1" applyProtection="1">
      <alignment horizontal="left" vertical="center" wrapText="1"/>
      <protection locked="0"/>
    </xf>
    <xf numFmtId="0" fontId="40" fillId="0" borderId="11"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0" fontId="21" fillId="0" borderId="0" xfId="0" applyFont="1" applyAlignment="1" applyProtection="1">
      <alignment horizontal="left" vertical="center" wrapText="1"/>
      <protection locked="0"/>
    </xf>
    <xf numFmtId="0" fontId="10" fillId="0" borderId="0" xfId="0" applyFont="1" applyAlignment="1">
      <alignment horizontal="center" vertical="center"/>
    </xf>
    <xf numFmtId="0" fontId="23" fillId="6" borderId="11" xfId="0" applyFont="1" applyFill="1" applyBorder="1" applyAlignment="1" applyProtection="1">
      <alignment vertical="center" wrapText="1"/>
      <protection locked="0"/>
    </xf>
    <xf numFmtId="164" fontId="12" fillId="6" borderId="11" xfId="0" applyNumberFormat="1" applyFont="1" applyFill="1" applyBorder="1" applyAlignment="1" applyProtection="1">
      <alignment vertical="center"/>
      <protection locked="0"/>
    </xf>
  </cellXfs>
  <cellStyles count="6">
    <cellStyle name="Comma" xfId="3" builtinId="3"/>
    <cellStyle name="Currency" xfId="2" builtinId="4"/>
    <cellStyle name="Currency 2" xfId="5" xr:uid="{00000000-0005-0000-0000-000007000000}"/>
    <cellStyle name="Hyperlink" xfId="4" builtinId="8"/>
    <cellStyle name="Normal" xfId="0" builtinId="0"/>
    <cellStyle name="Percent" xfId="1" builtinId="5"/>
  </cellStyles>
  <dxfs count="30">
    <dxf>
      <fill>
        <patternFill>
          <bgColor rgb="FFFF0000"/>
        </patternFill>
      </fill>
    </dxf>
    <dxf>
      <font>
        <color rgb="FFC00000"/>
      </font>
    </dxf>
    <dxf>
      <font>
        <b val="0"/>
        <i val="0"/>
        <strike val="0"/>
        <u val="none"/>
        <sz val="12"/>
        <color rgb="FF000000"/>
        <name val="Calibri"/>
        <family val="2"/>
      </font>
      <numFmt numFmtId="164" formatCode="&quot;$&quot;#,##0.00"/>
      <alignment horizontal="left" vertical="center" textRotation="0" wrapText="1" shrinkToFit="0" readingOrder="0"/>
    </dxf>
    <dxf>
      <font>
        <b val="0"/>
        <i val="0"/>
        <strike val="0"/>
        <u val="none"/>
        <sz val="12"/>
        <color rgb="FF000000"/>
        <name val="Calibri"/>
        <family val="2"/>
      </font>
      <numFmt numFmtId="164" formatCode="&quot;$&quot;#,##0.00"/>
      <alignment horizontal="center" vertical="center" textRotation="0" shrinkToFit="0" readingOrder="0"/>
    </dxf>
    <dxf>
      <font>
        <b/>
        <i val="0"/>
        <strike val="0"/>
        <u val="none"/>
        <sz val="12"/>
        <color rgb="FF000000"/>
        <name val="Calibri"/>
        <family val="2"/>
      </font>
      <numFmt numFmtId="164" formatCode="&quot;$&quot;#,##0.00"/>
      <alignment horizontal="center" vertical="center" textRotation="0" shrinkToFit="0" readingOrder="0"/>
    </dxf>
    <dxf>
      <font>
        <b val="0"/>
        <i val="0"/>
        <strike val="0"/>
        <u val="none"/>
        <sz val="12"/>
        <color rgb="FF000000"/>
        <name val="Calibri"/>
        <family val="2"/>
      </font>
      <numFmt numFmtId="164" formatCode="&quot;$&quot;#,##0.00"/>
      <alignment horizontal="center" vertical="center" textRotation="0" shrinkToFit="0" readingOrder="0"/>
      <protection locked="0" hidden="1"/>
    </dxf>
    <dxf>
      <font>
        <b val="0"/>
        <i val="0"/>
        <strike val="0"/>
        <u val="none"/>
        <sz val="12"/>
        <color auto="1"/>
        <name val="Calibri"/>
        <family val="2"/>
      </font>
      <alignment horizontal="general" vertical="center" textRotation="0" wrapText="0" shrinkToFit="0" readingOrder="0"/>
    </dxf>
    <dxf>
      <font>
        <strike val="0"/>
        <u val="none"/>
        <sz val="12"/>
        <name val="Calibri"/>
        <family val="2"/>
      </font>
      <alignment vertical="center" textRotation="0" shrinkToFit="0" readingOrder="0"/>
    </dxf>
    <dxf>
      <font>
        <b/>
        <i val="0"/>
        <strike val="0"/>
        <u val="none"/>
        <sz val="12"/>
        <color theme="0"/>
        <name val="Calibri"/>
        <family val="2"/>
      </font>
      <alignment horizontal="center" vertical="center" textRotation="0" wrapText="1" shrinkToFit="0" readingOrder="0"/>
    </dxf>
    <dxf>
      <font>
        <b val="0"/>
        <i val="0"/>
        <strike val="0"/>
        <condense val="0"/>
        <extend val="0"/>
        <outline val="0"/>
        <shadow val="0"/>
        <u val="none"/>
        <vertAlign val="baseline"/>
        <sz val="12"/>
        <color theme="1"/>
        <name val="Calibri"/>
        <family val="2"/>
        <scheme val="none"/>
      </font>
      <numFmt numFmtId="4" formatCode="#,##0.00"/>
      <alignment horizontal="center" vertical="center" textRotation="0" wrapText="0" indent="0" justifyLastLine="0" shrinkToFit="0" readingOrder="0"/>
      <border diagonalUp="0" diagonalDown="0" outline="0">
        <left/>
        <right style="medium">
          <color auto="1"/>
        </right>
        <top/>
        <bottom style="medium">
          <color auto="1"/>
        </bottom>
      </border>
      <protection locked="1" hidden="0"/>
    </dxf>
    <dxf>
      <font>
        <strike val="0"/>
        <u val="none"/>
        <sz val="12"/>
        <name val="Calibri"/>
        <family val="2"/>
      </font>
      <numFmt numFmtId="164" formatCode="&quot;$&quot;#,##0.00"/>
      <fill>
        <patternFill patternType="none"/>
      </fill>
      <alignment horizontal="center" vertical="center" textRotation="0" wrapText="0" shrinkToFit="0" readingOrder="0"/>
      <border>
        <left style="medium">
          <color auto="1"/>
        </left>
        <right/>
        <top/>
        <bottom/>
      </border>
      <protection locked="1" hidden="0"/>
    </dxf>
    <dxf>
      <font>
        <b val="0"/>
        <i val="0"/>
        <strike val="0"/>
        <condense val="0"/>
        <extend val="0"/>
        <outline val="0"/>
        <shadow val="0"/>
        <u val="none"/>
        <vertAlign val="baseline"/>
        <sz val="12"/>
        <color theme="1"/>
        <name val="Calibri"/>
        <family val="2"/>
        <scheme val="none"/>
      </font>
      <numFmt numFmtId="2" formatCode="0.00"/>
      <alignment horizontal="center" vertical="center" textRotation="0" wrapText="0" indent="0" justifyLastLine="0" shrinkToFit="0" readingOrder="0"/>
      <border diagonalUp="0" diagonalDown="0" outline="0">
        <left/>
        <right style="medium">
          <color auto="1"/>
        </right>
        <top/>
        <bottom style="medium">
          <color auto="1"/>
        </bottom>
      </border>
      <protection locked="1" hidden="0"/>
    </dxf>
    <dxf>
      <font>
        <b val="0"/>
        <i val="0"/>
        <strike val="0"/>
        <u val="none"/>
        <sz val="12"/>
        <color theme="1"/>
        <name val="Calibri"/>
        <family val="2"/>
      </font>
      <numFmt numFmtId="2" formatCode="0.00"/>
      <fill>
        <patternFill patternType="none"/>
      </fill>
      <alignment horizontal="center" vertical="center" textRotation="0" wrapText="0" shrinkToFit="0" readingOrder="0"/>
      <protection locked="0" hidden="0"/>
    </dxf>
    <dxf>
      <font>
        <b val="0"/>
        <i val="0"/>
        <strike val="0"/>
        <condense val="0"/>
        <extend val="0"/>
        <outline val="0"/>
        <shadow val="0"/>
        <u val="none"/>
        <vertAlign val="baseline"/>
        <sz val="12"/>
        <color theme="1"/>
        <name val="Calibri"/>
        <family val="2"/>
        <scheme val="none"/>
      </font>
      <alignment horizontal="left" vertical="center" textRotation="0" wrapText="0" indent="0" justifyLastLine="0" shrinkToFit="0" readingOrder="0"/>
      <border diagonalUp="0" diagonalDown="0" outline="0">
        <left/>
        <right/>
        <top/>
        <bottom style="medium">
          <color auto="1"/>
        </bottom>
      </border>
      <protection locked="0" hidden="0"/>
    </dxf>
    <dxf>
      <font>
        <b val="0"/>
        <i val="0"/>
        <strike val="0"/>
        <u val="none"/>
        <sz val="12"/>
        <color theme="1"/>
        <name val="Calibri"/>
        <family val="2"/>
      </font>
      <alignment horizontal="left" vertical="center" textRotation="0" wrapText="0" shrinkToFit="0" readingOrder="0"/>
      <protection locked="0" hidden="0"/>
    </dxf>
    <dxf>
      <font>
        <b val="0"/>
        <i val="0"/>
        <strike val="0"/>
        <condense val="0"/>
        <extend val="0"/>
        <outline val="0"/>
        <shadow val="0"/>
        <u val="none"/>
        <vertAlign val="baseline"/>
        <sz val="12"/>
        <color rgb="FF444444"/>
        <name val="Calibri"/>
        <family val="2"/>
        <scheme val="none"/>
      </font>
      <fill>
        <patternFill patternType="solid">
          <fgColor indexed="64"/>
          <bgColor theme="0" tint="-0.14996795556505021"/>
        </patternFill>
      </fill>
      <alignment horizontal="center" vertical="center" textRotation="0" wrapText="0" indent="0" justifyLastLine="0" shrinkToFit="0" readingOrder="0"/>
      <border diagonalUp="0" diagonalDown="0" outline="0">
        <left/>
        <right style="thin">
          <color auto="1"/>
        </right>
        <top/>
        <bottom style="medium">
          <color auto="1"/>
        </bottom>
      </border>
      <protection locked="1" hidden="0"/>
    </dxf>
    <dxf>
      <font>
        <b val="0"/>
        <i val="0"/>
        <strike val="0"/>
        <u val="none"/>
        <sz val="12"/>
        <color auto="1"/>
        <name val="Calibri"/>
        <family val="2"/>
      </font>
      <fill>
        <patternFill patternType="solid">
          <bgColor theme="0" tint="-0.14996795556505021"/>
        </patternFill>
      </fill>
      <alignment horizontal="center" vertical="center" textRotation="0" wrapText="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font>
        <b val="0"/>
        <i val="0"/>
        <strike val="0"/>
        <condense val="0"/>
        <extend val="0"/>
        <outline val="0"/>
        <shadow val="0"/>
        <u val="none"/>
        <vertAlign val="baseline"/>
        <sz val="12"/>
        <color rgb="FF444444"/>
        <name val="Calibri"/>
        <family val="2"/>
        <scheme val="none"/>
      </font>
      <fill>
        <patternFill patternType="solid">
          <fgColor indexed="64"/>
          <bgColor theme="0" tint="-0.14996795556505021"/>
        </patternFill>
      </fill>
      <alignment horizontal="left" vertical="center" textRotation="0" wrapText="0" indent="0" justifyLastLine="0" shrinkToFit="0" readingOrder="0"/>
      <border diagonalUp="0" diagonalDown="0" outline="0">
        <left style="medium">
          <color auto="1"/>
        </left>
        <right/>
        <top/>
        <bottom style="medium">
          <color auto="1"/>
        </bottom>
      </border>
      <protection locked="0" hidden="0"/>
    </dxf>
    <dxf>
      <font>
        <b val="0"/>
        <i val="0"/>
        <strike val="0"/>
        <u val="none"/>
        <sz val="12"/>
        <color auto="1"/>
        <name val="Calibri"/>
        <family val="2"/>
      </font>
      <fill>
        <patternFill patternType="solid">
          <bgColor theme="0" tint="-0.14996795556505021"/>
        </patternFill>
      </fill>
      <alignment horizontal="general" vertical="center" textRotation="0" wrapText="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font>
        <strike val="0"/>
        <u val="none"/>
        <sz val="14"/>
        <name val="Calibri"/>
        <family val="2"/>
      </font>
      <alignment vertical="center" textRotation="0" shrinkToFit="0" readingOrder="0"/>
      <protection locked="0" hidden="0"/>
    </dxf>
    <dxf>
      <border>
        <left style="medium">
          <color rgb="FF000000"/>
        </left>
        <right style="medium">
          <color rgb="FF000000"/>
        </right>
        <top style="medium">
          <color rgb="FF000000"/>
        </top>
        <bottom style="medium">
          <color rgb="FF000000"/>
        </bottom>
      </border>
    </dxf>
    <dxf>
      <font>
        <strike val="0"/>
        <u val="none"/>
        <sz val="12"/>
        <name val="Calibri"/>
        <family val="2"/>
      </font>
      <fill>
        <patternFill patternType="none">
          <fgColor rgb="FF000000"/>
        </patternFill>
      </fill>
      <alignment vertical="center" textRotation="0" shrinkToFit="0" readingOrder="0"/>
      <protection locked="0" hidden="0"/>
    </dxf>
    <dxf>
      <border>
        <bottom style="thin">
          <color rgb="FF000000"/>
        </bottom>
      </border>
    </dxf>
    <dxf>
      <font>
        <b/>
        <i val="0"/>
        <strike val="0"/>
        <u val="none"/>
        <sz val="12"/>
        <color theme="1"/>
        <name val="Calibri"/>
        <family val="2"/>
      </font>
      <alignment horizontal="left" vertical="center" textRotation="0" wrapText="1" shrinkToFit="0" readingOrder="0"/>
      <protection locked="0" hidden="0"/>
    </dxf>
    <dxf>
      <font>
        <b val="0"/>
        <i val="0"/>
        <strike val="0"/>
        <u val="none"/>
        <sz val="12"/>
        <color rgb="FF000000"/>
        <name val="Calibri"/>
        <family val="2"/>
      </font>
      <alignment horizontal="general" vertical="center" textRotation="0" wrapText="1" shrinkToFit="0" readingOrder="0"/>
      <border outline="0">
        <left style="thin">
          <color indexed="64"/>
        </left>
      </border>
    </dxf>
    <dxf>
      <font>
        <b val="0"/>
        <i val="0"/>
        <strike val="0"/>
        <u val="none"/>
        <sz val="12"/>
        <color auto="1"/>
        <name val="Calibri"/>
        <family val="2"/>
      </font>
      <fill>
        <patternFill patternType="none">
          <fgColor indexed="64"/>
          <bgColor theme="9" tint="0.79998168889431442"/>
        </patternFill>
      </fill>
      <alignment vertical="center" textRotation="0" shrinkToFit="0" readingOrder="0"/>
      <border diagonalUp="0" diagonalDown="0" outline="0">
        <left/>
        <right style="thin">
          <color indexed="64"/>
        </right>
        <top/>
        <bottom/>
      </border>
    </dxf>
    <dxf>
      <font>
        <b val="0"/>
        <i val="0"/>
        <strike val="0"/>
        <u val="none"/>
        <sz val="12"/>
        <color rgb="FF000000"/>
        <name val="Calibri"/>
        <family val="2"/>
      </font>
      <alignment horizontal="center" vertical="center" textRotation="0" wrapText="0" shrinkToFit="0" readingOrder="0"/>
      <border outline="0">
        <right style="thin">
          <color indexed="64"/>
        </right>
      </border>
    </dxf>
    <dxf>
      <border>
        <left style="medium">
          <color auto="1"/>
        </left>
        <right style="medium">
          <color auto="1"/>
        </right>
        <top style="medium">
          <color auto="1"/>
        </top>
        <bottom style="medium">
          <color auto="1"/>
        </bottom>
      </border>
    </dxf>
    <dxf>
      <font>
        <b val="0"/>
        <i val="0"/>
        <strike val="0"/>
        <u val="none"/>
        <sz val="12"/>
        <color rgb="FF000000"/>
        <name val="Calibri"/>
        <family val="2"/>
      </font>
      <alignment vertical="center" textRotation="0" shrinkToFit="0" readingOrder="0"/>
    </dxf>
    <dxf>
      <font>
        <b/>
        <i val="0"/>
        <strike val="0"/>
        <u val="none"/>
        <sz val="12"/>
        <color theme="0"/>
        <name val="Calibri"/>
        <family val="2"/>
      </font>
      <alignment vertical="center" textRotation="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63" displayName="Table63" ref="A3:C9" totalsRowShown="0" headerRowDxfId="29" dataDxfId="28" tableBorderDxfId="27">
  <autoFilter ref="A3:C9" xr:uid="{00000000-0009-0000-0100-000002000000}"/>
  <tableColumns count="3">
    <tableColumn id="1" xr3:uid="{00000000-0010-0000-0000-000001000000}" name="#" dataDxfId="26"/>
    <tableColumn id="2" xr3:uid="{00000000-0010-0000-0000-000002000000}" name="Steps" dataDxfId="25"/>
    <tableColumn id="3" xr3:uid="{00000000-0010-0000-0000-000003000000}" name="Instructions" dataDxfId="24"/>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aff2" displayName="Staff2" ref="A11:E24" totalsRowCount="1" headerRowDxfId="23" dataDxfId="21" totalsRowDxfId="19" headerRowBorderDxfId="22" tableBorderDxfId="20">
  <autoFilter ref="A11:E23" xr:uid="{00000000-0009-0000-0100-000001000000}"/>
  <tableColumns count="5">
    <tableColumn id="7" xr3:uid="{00000000-0010-0000-0100-000007000000}" name="Practitioner" dataDxfId="18" totalsRowDxfId="17"/>
    <tableColumn id="6" xr3:uid="{00000000-0010-0000-0100-000006000000}" name="FTE" totalsRowFunction="sum" dataDxfId="16" totalsRowDxfId="15"/>
    <tableColumn id="10" xr3:uid="{00000000-0010-0000-0100-00000A000000}" name="Practitioner Type" dataDxfId="14" totalsRowDxfId="13"/>
    <tableColumn id="4" xr3:uid="{00000000-0010-0000-0100-000004000000}" name="Program FTE" totalsRowFunction="sum" dataDxfId="12" totalsRowDxfId="11" dataCellStyle="Comma"/>
    <tableColumn id="2" xr3:uid="{00000000-0010-0000-0100-000002000000}" name="BHS Practitioner Rate" dataDxfId="10" totalsRowDxfId="9" dataCellStyle="Currency">
      <calculatedColumnFormula array="1">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PractitionerRate" displayName="PractitionerRate" ref="A7:E22" totalsRowShown="0" headerRowDxfId="8" dataDxfId="7">
  <autoFilter ref="A7:E22" xr:uid="{00000000-0009-0000-0100-000003000000}"/>
  <sortState xmlns:xlrd2="http://schemas.microsoft.com/office/spreadsheetml/2017/richdata2" ref="A8:E22">
    <sortCondition ref="A8:A22"/>
  </sortState>
  <tableColumns count="5">
    <tableColumn id="1" xr3:uid="{00000000-0010-0000-0300-000001000000}" name="DHCS Practitioner Types " dataDxfId="6"/>
    <tableColumn id="3" xr3:uid="{00000000-0010-0000-0300-000003000000}" name="DHCS Rate" dataDxfId="5" dataCellStyle="Currency"/>
    <tableColumn id="4" xr3:uid="{00000000-0010-0000-0300-000004000000}" name="Base Reimbursement" dataDxfId="4" dataCellStyle="Currency">
      <calculatedColumnFormula>B8*$D$3</calculatedColumnFormula>
    </tableColumn>
    <tableColumn id="5" xr3:uid="{00000000-0010-0000-0300-000005000000}" name="Intensive _x000a_Add-On" dataDxfId="3" dataCellStyle="Currency">
      <calculatedColumnFormula>B8*D4</calculatedColumnFormula>
    </tableColumn>
    <tableColumn id="7" xr3:uid="{00000000-0010-0000-0300-000007000000}" name="Appendix B Practitioner Type" dataDxfId="2" dataCellStyle="Currency"/>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3.bin"/><Relationship Id="rId1" Type="http://schemas.openxmlformats.org/officeDocument/2006/relationships/hyperlink" Target="https://www.dhcs.ca.gov/services/MH/Pages/Fiscal-Year-2025-26-Medi-Cal-Behavioral-Health-Fee-Schedules-FY25-26.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3C90A-9F73-4779-AC13-6B4B8FF69E14}">
  <sheetPr>
    <tabColor theme="1"/>
  </sheetPr>
  <dimension ref="A1:I10"/>
  <sheetViews>
    <sheetView topLeftCell="A2" workbookViewId="0">
      <selection activeCell="C17" sqref="C17"/>
    </sheetView>
  </sheetViews>
  <sheetFormatPr defaultColWidth="9.140625" defaultRowHeight="15.75" x14ac:dyDescent="0.25"/>
  <cols>
    <col min="1" max="1" width="8.42578125" style="13" customWidth="1"/>
    <col min="2" max="2" width="35.7109375" style="11" customWidth="1"/>
    <col min="3" max="3" width="126.7109375" style="11" customWidth="1"/>
    <col min="4" max="16384" width="9.140625" style="11"/>
  </cols>
  <sheetData>
    <row r="1" spans="1:9" ht="37.5" x14ac:dyDescent="0.25">
      <c r="A1" s="129" t="s">
        <v>0</v>
      </c>
      <c r="B1" s="129"/>
      <c r="C1" s="16" t="s">
        <v>1</v>
      </c>
    </row>
    <row r="2" spans="1:9" x14ac:dyDescent="0.25">
      <c r="A2" s="12"/>
      <c r="B2" s="10"/>
      <c r="C2" s="10"/>
      <c r="D2" s="10"/>
      <c r="E2" s="10"/>
      <c r="F2" s="10"/>
      <c r="G2" s="10"/>
      <c r="H2" s="10"/>
      <c r="I2" s="10"/>
    </row>
    <row r="3" spans="1:9" x14ac:dyDescent="0.25">
      <c r="A3" s="33" t="s">
        <v>2</v>
      </c>
      <c r="B3" s="34" t="s">
        <v>3</v>
      </c>
      <c r="C3" s="34" t="s">
        <v>4</v>
      </c>
    </row>
    <row r="4" spans="1:9" ht="63.75" customHeight="1" x14ac:dyDescent="0.25">
      <c r="A4" s="12">
        <v>1</v>
      </c>
      <c r="B4" s="42" t="s">
        <v>5</v>
      </c>
      <c r="C4" s="35" t="s">
        <v>6</v>
      </c>
    </row>
    <row r="5" spans="1:9" ht="63" x14ac:dyDescent="0.25">
      <c r="A5" s="12">
        <v>2</v>
      </c>
      <c r="B5" s="43" t="s">
        <v>7</v>
      </c>
      <c r="C5" s="35" t="s">
        <v>8</v>
      </c>
      <c r="G5" s="15"/>
    </row>
    <row r="6" spans="1:9" ht="94.5" x14ac:dyDescent="0.25">
      <c r="A6" s="12">
        <v>3</v>
      </c>
      <c r="B6" s="43" t="s">
        <v>9</v>
      </c>
      <c r="C6" s="40" t="s">
        <v>10</v>
      </c>
    </row>
    <row r="7" spans="1:9" ht="47.25" x14ac:dyDescent="0.25">
      <c r="A7" s="12">
        <v>4</v>
      </c>
      <c r="B7" s="43" t="s">
        <v>11</v>
      </c>
      <c r="C7" s="40" t="s">
        <v>110</v>
      </c>
    </row>
    <row r="8" spans="1:9" ht="126" x14ac:dyDescent="0.25">
      <c r="A8" s="12">
        <v>5</v>
      </c>
      <c r="B8" s="42" t="s">
        <v>12</v>
      </c>
      <c r="C8" s="41" t="s">
        <v>111</v>
      </c>
    </row>
    <row r="9" spans="1:9" ht="74.25" customHeight="1" x14ac:dyDescent="0.25">
      <c r="A9" s="12">
        <v>6</v>
      </c>
      <c r="B9" s="42" t="s">
        <v>13</v>
      </c>
      <c r="C9" s="40" t="s">
        <v>14</v>
      </c>
    </row>
    <row r="10" spans="1:9" x14ac:dyDescent="0.25">
      <c r="C10" s="2"/>
    </row>
  </sheetData>
  <mergeCells count="1">
    <mergeCell ref="A1:B1"/>
  </mergeCell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EBEDE-10F1-4BE3-9F7F-957997F6D971}">
  <sheetPr>
    <tabColor theme="9" tint="0.39997558519241921"/>
  </sheetPr>
  <dimension ref="A1:H59"/>
  <sheetViews>
    <sheetView tabSelected="1" topLeftCell="A9" zoomScale="77" zoomScaleNormal="77" workbookViewId="0">
      <selection activeCell="E27" sqref="E27"/>
    </sheetView>
  </sheetViews>
  <sheetFormatPr defaultColWidth="9.140625" defaultRowHeight="15" outlineLevelRow="1" x14ac:dyDescent="0.25"/>
  <cols>
    <col min="1" max="1" width="44.5703125" style="94" customWidth="1"/>
    <col min="2" max="2" width="48.5703125" style="93" customWidth="1"/>
    <col min="3" max="3" width="44.7109375" style="94" customWidth="1"/>
    <col min="4" max="4" width="29.140625" style="94" customWidth="1"/>
    <col min="5" max="5" width="27.5703125" style="94" customWidth="1"/>
    <col min="6" max="6" width="23.42578125" style="45" customWidth="1"/>
    <col min="7" max="7" width="25.85546875" style="46" customWidth="1"/>
    <col min="8" max="8" width="35.140625" style="46" customWidth="1"/>
    <col min="9" max="9" width="9.140625" style="46" bestFit="1"/>
    <col min="10" max="16384" width="9.140625" style="46"/>
  </cols>
  <sheetData>
    <row r="1" spans="1:8" ht="47.25" customHeight="1" x14ac:dyDescent="0.25">
      <c r="A1" s="131" t="s">
        <v>15</v>
      </c>
      <c r="B1" s="131"/>
      <c r="C1" s="131"/>
      <c r="D1" s="131"/>
      <c r="E1" s="131"/>
    </row>
    <row r="2" spans="1:8" ht="39" customHeight="1" x14ac:dyDescent="0.25">
      <c r="A2" s="132" t="s">
        <v>16</v>
      </c>
      <c r="B2" s="132"/>
      <c r="C2" s="132"/>
      <c r="D2" s="132"/>
      <c r="E2" s="132"/>
    </row>
    <row r="3" spans="1:8" ht="19.5" customHeight="1" x14ac:dyDescent="0.25">
      <c r="A3" s="47"/>
      <c r="B3" s="47"/>
      <c r="C3" s="47"/>
      <c r="D3" s="47"/>
      <c r="E3" s="47"/>
    </row>
    <row r="4" spans="1:8" s="51" customFormat="1" ht="27.75" customHeight="1" x14ac:dyDescent="0.25">
      <c r="A4" s="48" t="s">
        <v>17</v>
      </c>
      <c r="B4" s="49"/>
      <c r="C4" s="48" t="s">
        <v>18</v>
      </c>
      <c r="D4" s="50"/>
      <c r="H4" s="52"/>
    </row>
    <row r="5" spans="1:8" s="51" customFormat="1" ht="27.75" customHeight="1" x14ac:dyDescent="0.25">
      <c r="A5" s="48" t="s">
        <v>19</v>
      </c>
      <c r="B5" s="53"/>
      <c r="C5" s="48" t="s">
        <v>20</v>
      </c>
      <c r="D5" s="54"/>
      <c r="E5" s="55"/>
      <c r="F5" s="56"/>
    </row>
    <row r="6" spans="1:8" s="51" customFormat="1" ht="27.75" customHeight="1" x14ac:dyDescent="0.25">
      <c r="A6" s="48" t="s">
        <v>21</v>
      </c>
      <c r="B6" s="57"/>
      <c r="C6" s="48" t="s">
        <v>22</v>
      </c>
      <c r="D6" s="145"/>
      <c r="E6" s="58"/>
      <c r="G6" s="51" t="s">
        <v>23</v>
      </c>
    </row>
    <row r="7" spans="1:8" s="51" customFormat="1" ht="27.75" customHeight="1" x14ac:dyDescent="0.25">
      <c r="A7" s="48" t="s">
        <v>24</v>
      </c>
      <c r="B7" s="59"/>
      <c r="C7" s="48" t="s">
        <v>25</v>
      </c>
      <c r="D7" s="146"/>
      <c r="E7" s="60" t="s">
        <v>26</v>
      </c>
    </row>
    <row r="8" spans="1:8" s="51" customFormat="1" ht="27.75" customHeight="1" x14ac:dyDescent="0.25">
      <c r="A8" s="61"/>
      <c r="B8" s="62"/>
      <c r="E8" s="63"/>
      <c r="F8" s="56"/>
    </row>
    <row r="9" spans="1:8" ht="26.25" customHeight="1" x14ac:dyDescent="0.25">
      <c r="A9" s="64"/>
      <c r="B9" s="64"/>
      <c r="C9" s="64"/>
      <c r="D9" s="64"/>
      <c r="E9" s="64"/>
    </row>
    <row r="10" spans="1:8" ht="24.75" customHeight="1" thickBot="1" x14ac:dyDescent="0.3">
      <c r="A10" s="133" t="s">
        <v>27</v>
      </c>
      <c r="B10" s="133"/>
      <c r="C10" s="134" t="s">
        <v>28</v>
      </c>
      <c r="D10" s="135"/>
      <c r="E10" s="65"/>
    </row>
    <row r="11" spans="1:8" s="71" customFormat="1" ht="34.5" customHeight="1" x14ac:dyDescent="0.25">
      <c r="A11" s="66" t="s">
        <v>29</v>
      </c>
      <c r="B11" s="67" t="s">
        <v>30</v>
      </c>
      <c r="C11" s="68" t="s">
        <v>31</v>
      </c>
      <c r="D11" s="69" t="s">
        <v>32</v>
      </c>
      <c r="E11" s="70" t="s">
        <v>33</v>
      </c>
    </row>
    <row r="12" spans="1:8" ht="15.75" x14ac:dyDescent="0.25">
      <c r="A12" s="72"/>
      <c r="B12" s="73"/>
      <c r="C12" s="74"/>
      <c r="D12" s="75"/>
      <c r="E12" s="123" cm="1">
        <f t="array" ref="E12">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2" s="71"/>
    </row>
    <row r="13" spans="1:8" ht="15.75" x14ac:dyDescent="0.25">
      <c r="A13" s="72"/>
      <c r="B13" s="73"/>
      <c r="C13" s="74"/>
      <c r="D13" s="75"/>
      <c r="E13" s="123" cm="1">
        <f t="array" ref="E13">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3" s="71"/>
    </row>
    <row r="14" spans="1:8" ht="15.75" customHeight="1" x14ac:dyDescent="0.25">
      <c r="A14" s="72"/>
      <c r="B14" s="73"/>
      <c r="C14" s="74"/>
      <c r="D14" s="75"/>
      <c r="E14" s="123" cm="1">
        <f t="array" ref="E14">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4" s="71"/>
    </row>
    <row r="15" spans="1:8" ht="15.75" x14ac:dyDescent="0.25">
      <c r="A15" s="72"/>
      <c r="B15" s="73"/>
      <c r="C15" s="74"/>
      <c r="D15" s="75"/>
      <c r="E15" s="123" cm="1">
        <f t="array" ref="E15">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5" s="71"/>
    </row>
    <row r="16" spans="1:8" ht="15.75" x14ac:dyDescent="0.25">
      <c r="A16" s="72"/>
      <c r="B16" s="73"/>
      <c r="C16" s="74"/>
      <c r="D16" s="75"/>
      <c r="E16" s="123" cm="1">
        <f t="array" ref="E16">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6" s="71"/>
    </row>
    <row r="17" spans="1:8" ht="15.75" x14ac:dyDescent="0.25">
      <c r="A17" s="72"/>
      <c r="B17" s="76"/>
      <c r="C17" s="74"/>
      <c r="D17" s="75"/>
      <c r="E17" s="123" cm="1">
        <f t="array" ref="E17">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7" s="71"/>
    </row>
    <row r="18" spans="1:8" ht="15.75" x14ac:dyDescent="0.25">
      <c r="A18" s="72"/>
      <c r="B18" s="73"/>
      <c r="C18" s="74"/>
      <c r="D18" s="75"/>
      <c r="E18" s="123" cm="1">
        <f t="array" ref="E18">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8" s="71"/>
    </row>
    <row r="19" spans="1:8" ht="15.75" x14ac:dyDescent="0.25">
      <c r="A19" s="72"/>
      <c r="B19" s="76"/>
      <c r="C19" s="74"/>
      <c r="D19" s="75"/>
      <c r="E19" s="123" cm="1">
        <f t="array" ref="E19">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19" s="71"/>
    </row>
    <row r="20" spans="1:8" ht="15.75" x14ac:dyDescent="0.25">
      <c r="A20" s="72"/>
      <c r="B20" s="76"/>
      <c r="C20" s="74"/>
      <c r="D20" s="75"/>
      <c r="E20" s="123" cm="1">
        <f t="array" ref="E20">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20" s="71"/>
    </row>
    <row r="21" spans="1:8" ht="15.75" x14ac:dyDescent="0.25">
      <c r="A21" s="72"/>
      <c r="B21" s="76"/>
      <c r="C21" s="74"/>
      <c r="D21" s="75"/>
      <c r="E21" s="123" cm="1">
        <f t="array" ref="E21">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21" s="71"/>
    </row>
    <row r="22" spans="1:8" ht="15.75" x14ac:dyDescent="0.25">
      <c r="A22" s="72"/>
      <c r="B22" s="76"/>
      <c r="C22" s="77"/>
      <c r="D22" s="75"/>
      <c r="E22" s="123" cm="1">
        <f t="array" ref="E22">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22" s="71"/>
    </row>
    <row r="23" spans="1:8" ht="15.75" x14ac:dyDescent="0.25">
      <c r="A23" s="72"/>
      <c r="B23" s="76"/>
      <c r="C23" s="77"/>
      <c r="D23" s="75"/>
      <c r="E23" s="123" cm="1">
        <f t="array" ref="E23">SUM(IFERROR(_xlfn.XLOOKUP(Staff2[[#This Row],[Practitioner Type]],PractitionerRate[[#All],[Appendix B Practitioner Type]],PractitionerRate[[#All],[Base Reimbursement]]),0),IFERROR(IF($D$6="Intensive",_xlfn.XLOOKUP(Staff2[[#This Row],[Practitioner Type]],PractitionerRate[[#All],[Appendix B Practitioner Type]],PractitionerRate[[#All],[Intensive 
Add-On]]),0),0))</f>
        <v>0</v>
      </c>
      <c r="F23" s="71"/>
    </row>
    <row r="24" spans="1:8" s="80" customFormat="1" ht="21" customHeight="1" thickBot="1" x14ac:dyDescent="0.3">
      <c r="A24" s="78"/>
      <c r="B24" s="126">
        <f>SUBTOTAL(109,Staff2[FTE])</f>
        <v>0</v>
      </c>
      <c r="C24" s="79"/>
      <c r="D24" s="125">
        <f>SUBTOTAL(109,Staff2[Program FTE])</f>
        <v>0</v>
      </c>
      <c r="E24" s="124"/>
    </row>
    <row r="25" spans="1:8" ht="18.75" customHeight="1" x14ac:dyDescent="0.25">
      <c r="A25" s="81"/>
      <c r="B25" s="77"/>
      <c r="C25" s="82"/>
      <c r="D25" s="82"/>
      <c r="E25" s="82"/>
      <c r="F25" s="83"/>
      <c r="G25" s="83"/>
      <c r="H25" s="83"/>
    </row>
    <row r="26" spans="1:8" ht="30" customHeight="1" x14ac:dyDescent="0.25">
      <c r="A26" s="136" t="s">
        <v>34</v>
      </c>
      <c r="B26" s="136"/>
      <c r="C26" s="136"/>
      <c r="D26" s="136"/>
      <c r="E26" s="84"/>
      <c r="F26" s="130"/>
      <c r="G26" s="130"/>
    </row>
    <row r="27" spans="1:8" ht="45.75" customHeight="1" x14ac:dyDescent="0.25">
      <c r="A27" s="85" t="s">
        <v>35</v>
      </c>
      <c r="B27" s="127" t="e">
        <f>D5/B28</f>
        <v>#DIV/0!</v>
      </c>
      <c r="C27" s="137" t="s">
        <v>36</v>
      </c>
      <c r="D27" s="137"/>
      <c r="E27" s="71"/>
      <c r="F27" s="71"/>
    </row>
    <row r="28" spans="1:8" ht="45.75" customHeight="1" x14ac:dyDescent="0.25">
      <c r="A28" s="86" t="s">
        <v>37</v>
      </c>
      <c r="B28" s="128" t="e" cm="1">
        <f t="array" ref="B28">SUM((Staff2[Program FTE]/Staff2[[#Totals],[Program FTE]])*(Staff2[BHS Practitioner Rate]))</f>
        <v>#DIV/0!</v>
      </c>
      <c r="C28" s="138" t="s">
        <v>38</v>
      </c>
      <c r="D28" s="138"/>
      <c r="E28" s="71"/>
      <c r="F28" s="71"/>
    </row>
    <row r="29" spans="1:8" ht="45" customHeight="1" x14ac:dyDescent="0.25">
      <c r="A29" s="85" t="s">
        <v>39</v>
      </c>
      <c r="B29" s="87"/>
      <c r="C29" s="139"/>
      <c r="D29" s="140"/>
      <c r="E29" s="71"/>
      <c r="F29" s="71"/>
      <c r="G29" s="46" t="s">
        <v>23</v>
      </c>
    </row>
    <row r="30" spans="1:8" ht="45" customHeight="1" x14ac:dyDescent="0.25">
      <c r="A30" s="88" t="s">
        <v>40</v>
      </c>
      <c r="B30" s="89"/>
      <c r="C30" s="141"/>
      <c r="D30" s="142"/>
      <c r="E30" s="90"/>
      <c r="F30" s="71"/>
      <c r="G30" s="71"/>
    </row>
    <row r="31" spans="1:8" ht="15" customHeight="1" x14ac:dyDescent="0.25">
      <c r="A31" s="91"/>
      <c r="B31" s="92"/>
      <c r="C31" s="77"/>
      <c r="D31" s="77"/>
      <c r="E31" s="90"/>
      <c r="F31" s="71"/>
      <c r="G31" s="71"/>
    </row>
    <row r="32" spans="1:8" ht="15" customHeight="1" x14ac:dyDescent="0.25">
      <c r="A32" s="91"/>
      <c r="B32" s="92"/>
      <c r="C32" s="77"/>
      <c r="D32" s="77"/>
      <c r="E32" s="90"/>
      <c r="F32" s="71"/>
      <c r="G32" s="71"/>
    </row>
    <row r="33" spans="1:7" ht="15" customHeight="1" x14ac:dyDescent="0.25">
      <c r="A33" s="91"/>
      <c r="B33" s="92"/>
      <c r="C33" s="77"/>
      <c r="D33" s="77"/>
      <c r="E33" s="90"/>
      <c r="F33" s="71"/>
      <c r="G33" s="71"/>
    </row>
    <row r="34" spans="1:7" ht="15" customHeight="1" x14ac:dyDescent="0.25">
      <c r="A34" s="91"/>
      <c r="B34" s="92"/>
      <c r="C34" s="77"/>
      <c r="D34" s="77"/>
      <c r="E34" s="90"/>
      <c r="F34" s="71"/>
      <c r="G34" s="71"/>
    </row>
    <row r="35" spans="1:7" ht="15" customHeight="1" x14ac:dyDescent="0.25">
      <c r="A35" s="91"/>
      <c r="B35" s="92"/>
      <c r="C35" s="77"/>
      <c r="D35" s="77"/>
      <c r="E35" s="90"/>
      <c r="F35" s="71"/>
      <c r="G35" s="71"/>
    </row>
    <row r="36" spans="1:7" ht="15.75" x14ac:dyDescent="0.25">
      <c r="A36" s="91"/>
      <c r="C36" s="90"/>
      <c r="D36" s="90"/>
      <c r="E36" s="90"/>
      <c r="F36" s="71"/>
      <c r="G36" s="71"/>
    </row>
    <row r="37" spans="1:7" x14ac:dyDescent="0.25">
      <c r="B37" s="93" t="s">
        <v>23</v>
      </c>
    </row>
    <row r="38" spans="1:7" ht="21" x14ac:dyDescent="0.25">
      <c r="A38" s="143" t="str">
        <f>IF(B30="No","Please follow up with your SOC PM","")</f>
        <v/>
      </c>
      <c r="B38" s="143"/>
      <c r="C38" s="95"/>
    </row>
    <row r="39" spans="1:7" ht="18.75" x14ac:dyDescent="0.25">
      <c r="A39" s="96"/>
    </row>
    <row r="40" spans="1:7" ht="27" hidden="1" customHeight="1" outlineLevel="1" x14ac:dyDescent="0.25">
      <c r="A40" s="63" t="s">
        <v>41</v>
      </c>
      <c r="B40" s="107"/>
    </row>
    <row r="41" spans="1:7" ht="28.5" hidden="1" customHeight="1" outlineLevel="1" x14ac:dyDescent="0.25">
      <c r="A41" s="108" t="s">
        <v>42</v>
      </c>
      <c r="B41" s="109"/>
      <c r="C41" s="97"/>
    </row>
    <row r="42" spans="1:7" ht="28.5" hidden="1" customHeight="1" outlineLevel="1" x14ac:dyDescent="0.25">
      <c r="A42" s="108" t="s">
        <v>43</v>
      </c>
      <c r="B42" s="110"/>
      <c r="C42" s="97"/>
    </row>
    <row r="43" spans="1:7" ht="28.5" hidden="1" customHeight="1" outlineLevel="1" x14ac:dyDescent="0.25">
      <c r="A43" s="111" t="s">
        <v>44</v>
      </c>
      <c r="B43" s="112"/>
      <c r="C43" s="97"/>
    </row>
    <row r="44" spans="1:7" ht="28.5" hidden="1" customHeight="1" outlineLevel="1" x14ac:dyDescent="0.25">
      <c r="A44" s="113" t="s">
        <v>45</v>
      </c>
      <c r="B44" s="114"/>
      <c r="C44" s="97"/>
    </row>
    <row r="45" spans="1:7" ht="34.5" hidden="1" customHeight="1" outlineLevel="1" x14ac:dyDescent="0.25">
      <c r="A45" s="115" t="s">
        <v>46</v>
      </c>
      <c r="B45" s="44" t="e">
        <f>(D5-((B43*(B42-B44))*0.75))/B28</f>
        <v>#DIV/0!</v>
      </c>
      <c r="C45" s="98"/>
      <c r="D45" s="99"/>
    </row>
    <row r="46" spans="1:7" ht="17.25" hidden="1" customHeight="1" outlineLevel="1" x14ac:dyDescent="0.25">
      <c r="C46" s="45"/>
    </row>
    <row r="47" spans="1:7" ht="17.25" hidden="1" customHeight="1" outlineLevel="1" x14ac:dyDescent="0.25">
      <c r="C47" s="100"/>
    </row>
    <row r="48" spans="1:7" ht="30" hidden="1" customHeight="1" outlineLevel="1" x14ac:dyDescent="0.25">
      <c r="A48" s="116"/>
      <c r="B48" s="48"/>
      <c r="C48" s="48"/>
      <c r="D48" s="101"/>
      <c r="E48" s="102"/>
    </row>
    <row r="49" spans="1:5" ht="53.25" hidden="1" customHeight="1" outlineLevel="1" x14ac:dyDescent="0.25">
      <c r="A49" s="117" t="s">
        <v>47</v>
      </c>
      <c r="B49" s="118"/>
      <c r="C49" s="103" t="s">
        <v>48</v>
      </c>
      <c r="D49" s="104"/>
      <c r="E49" s="105"/>
    </row>
    <row r="50" spans="1:5" ht="33" hidden="1" customHeight="1" outlineLevel="1" x14ac:dyDescent="0.25">
      <c r="A50" s="117" t="s">
        <v>49</v>
      </c>
      <c r="B50" s="39" t="e">
        <f>D5/B49</f>
        <v>#DIV/0!</v>
      </c>
      <c r="C50" s="103" t="s">
        <v>50</v>
      </c>
      <c r="D50" s="106"/>
    </row>
    <row r="51" spans="1:5" ht="37.5" hidden="1" outlineLevel="1" x14ac:dyDescent="0.25">
      <c r="A51" s="119" t="s">
        <v>51</v>
      </c>
      <c r="B51" s="120"/>
    </row>
    <row r="52" spans="1:5" ht="75.75" hidden="1" customHeight="1" outlineLevel="1" x14ac:dyDescent="0.25">
      <c r="A52" s="119" t="s">
        <v>52</v>
      </c>
      <c r="B52" s="121"/>
    </row>
    <row r="53" spans="1:5" ht="40.5" hidden="1" customHeight="1" outlineLevel="1" x14ac:dyDescent="0.25">
      <c r="A53" s="117" t="s">
        <v>53</v>
      </c>
      <c r="B53" s="122"/>
    </row>
    <row r="54" spans="1:5" hidden="1" outlineLevel="1" collapsed="1" x14ac:dyDescent="0.25">
      <c r="B54" s="94"/>
    </row>
    <row r="55" spans="1:5" collapsed="1" x14ac:dyDescent="0.25">
      <c r="A55" s="94" t="s">
        <v>23</v>
      </c>
      <c r="B55" s="94"/>
    </row>
    <row r="56" spans="1:5" x14ac:dyDescent="0.25">
      <c r="B56" s="94"/>
    </row>
    <row r="57" spans="1:5" x14ac:dyDescent="0.25">
      <c r="B57" s="94"/>
    </row>
    <row r="58" spans="1:5" x14ac:dyDescent="0.25">
      <c r="B58" s="94"/>
    </row>
    <row r="59" spans="1:5" x14ac:dyDescent="0.25">
      <c r="C59" s="46"/>
    </row>
  </sheetData>
  <sheetProtection algorithmName="SHA-512" hashValue="Jr0R0DPk8Iover3B8yAkrGpEy57T4IRBcu7ccWe8dfCWDPOssp+aG+9d9CjBoQ+OK84I/exFeCPJLcNoZU2uKA==" saltValue="QMP3NUloL7AMBTG/1+Xpnw==" spinCount="100000" sheet="1" deleteColumns="0" deleteRows="0"/>
  <protectedRanges>
    <protectedRange algorithmName="SHA-512" hashValue="X9bfsnjm/lnLkIS3LobuaWnyQsBBSzp7ZReeMjlGe1Ko0M68t8q8BtbdJya7dQPWUF2PwPcQTqS17DG0YBW22A==" saltValue="GMc1e8EDdMZrl0Z9+NAsxg==" spinCount="100000" sqref="E12:E23 D24 B24 B28 B27 B45" name="BHS RI Access"/>
    <protectedRange algorithmName="SHA-512" hashValue="nO+7UbUa1DBAz8i1dv9k4pYlN8OU7a1A/jSEX2nBeuJFio6R/iJAAvxp9EFHKCEKdc1V8aYWoVfpjQLZZ17vtQ==" saltValue="Hooz98WLyccPWXaIxP1rLA==" spinCount="100000" sqref="A39:XFD55" name="SOC Access"/>
    <protectedRange algorithmName="SHA-512" hashValue="AY3iUkxWEAWjbZ/SckxAkDMa2ZA3rruPMbqlIZK211/F1+OwYunU8OBiTSGxZSIqU/HtO4kDfeEUu0jfjOcN0A==" saltValue="ASMEm1EAigiJPI33KJWkXA==" spinCount="100000" sqref="B45 B50" name="BHS RI Access pt 2"/>
  </protectedRanges>
  <mergeCells count="11">
    <mergeCell ref="C27:D27"/>
    <mergeCell ref="C28:D28"/>
    <mergeCell ref="C29:D29"/>
    <mergeCell ref="C30:D30"/>
    <mergeCell ref="A38:B38"/>
    <mergeCell ref="F26:G26"/>
    <mergeCell ref="A1:E1"/>
    <mergeCell ref="A2:E2"/>
    <mergeCell ref="A10:B10"/>
    <mergeCell ref="C10:D10"/>
    <mergeCell ref="A26:D26"/>
  </mergeCells>
  <conditionalFormatting sqref="B30:B35">
    <cfRule type="cellIs" dxfId="1" priority="2" operator="equal">
      <formula>"no"</formula>
    </cfRule>
  </conditionalFormatting>
  <conditionalFormatting sqref="B49">
    <cfRule type="cellIs" dxfId="0" priority="1" operator="lessThan">
      <formula>$B$45</formula>
    </cfRule>
  </conditionalFormatting>
  <dataValidations count="3">
    <dataValidation type="list" allowBlank="1" showInputMessage="1" showErrorMessage="1" sqref="D4" xr:uid="{00000000-0002-0000-0100-000000000000}">
      <formula1>"Mode 15, ODS-91"</formula1>
    </dataValidation>
    <dataValidation type="list" allowBlank="1" showInputMessage="1" showErrorMessage="1" sqref="B30" xr:uid="{00000000-0002-0000-0100-000001000000}">
      <formula1>"Yes, No"</formula1>
    </dataValidation>
    <dataValidation type="list" allowBlank="1" showInputMessage="1" showErrorMessage="1" sqref="D6" xr:uid="{00000000-0002-0000-0100-000002000000}">
      <formula1>"Standard, Intensive"</formula1>
    </dataValidation>
  </dataValidations>
  <pageMargins left="0.7" right="0.7" top="0.75" bottom="0.75" header="0.3" footer="0.3"/>
  <pageSetup orientation="portrait" r:id="rId1"/>
  <ignoredErrors>
    <ignoredError sqref="E12:E23 A38" unlockedFormula="1"/>
    <ignoredError sqref="B45 B27:B28" evalError="1"/>
  </ignoredError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3000000}">
          <x14:formula1>
            <xm:f>Dictionary!$A$2:$A$12</xm:f>
          </x14:formula1>
          <xm:sqref>D7</xm:sqref>
        </x14:dataValidation>
        <x14:dataValidation type="list" allowBlank="1" showInputMessage="1" showErrorMessage="1" xr:uid="{00000000-0002-0000-0100-000005000000}">
          <x14:formula1>
            <xm:f>Dictionary!$C$2:$C$5</xm:f>
          </x14:formula1>
          <xm:sqref>B51</xm:sqref>
        </x14:dataValidation>
        <x14:dataValidation type="list" allowBlank="1" showInputMessage="1" showErrorMessage="1" xr:uid="{00000000-0002-0000-0100-000004000000}">
          <x14:formula1>
            <xm:f>'Practitioner Rate Summary'!$E$8:$E$22</xm:f>
          </x14:formula1>
          <xm:sqref>A12:A23 C12:C23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60E3-85EF-4252-875F-B9FEAAAEC5A5}">
  <dimension ref="A1:G26"/>
  <sheetViews>
    <sheetView workbookViewId="0">
      <selection activeCell="D21" sqref="D21"/>
    </sheetView>
  </sheetViews>
  <sheetFormatPr defaultColWidth="9.140625" defaultRowHeight="15" customHeight="1" x14ac:dyDescent="0.25"/>
  <cols>
    <col min="1" max="1" width="55.140625" style="2" customWidth="1"/>
    <col min="2" max="2" width="15.7109375" style="2" hidden="1" customWidth="1"/>
    <col min="3" max="3" width="21.140625" style="2" bestFit="1" customWidth="1"/>
    <col min="4" max="4" width="18.28515625" style="2" customWidth="1"/>
    <col min="5" max="5" width="68.42578125" style="2" customWidth="1"/>
    <col min="6" max="6" width="13.42578125" style="9" customWidth="1"/>
    <col min="7" max="7" width="11.5703125" style="14" customWidth="1"/>
    <col min="8" max="16384" width="9.140625" style="2"/>
  </cols>
  <sheetData>
    <row r="1" spans="1:7" ht="23.25" customHeight="1" x14ac:dyDescent="0.25">
      <c r="A1" s="17" t="s">
        <v>54</v>
      </c>
      <c r="B1" s="17"/>
    </row>
    <row r="2" spans="1:7" ht="15" customHeight="1" x14ac:dyDescent="0.25">
      <c r="A2" s="17"/>
      <c r="B2" s="17"/>
    </row>
    <row r="3" spans="1:7" ht="15" customHeight="1" x14ac:dyDescent="0.25">
      <c r="C3" s="29" t="s">
        <v>55</v>
      </c>
      <c r="D3" s="38">
        <v>0.7</v>
      </c>
      <c r="E3" s="30"/>
      <c r="F3" s="2"/>
    </row>
    <row r="4" spans="1:7" ht="15" customHeight="1" x14ac:dyDescent="0.25">
      <c r="C4" s="29" t="s">
        <v>56</v>
      </c>
      <c r="D4" s="38">
        <v>0.1</v>
      </c>
      <c r="E4" s="31" t="s">
        <v>57</v>
      </c>
      <c r="F4" s="2"/>
    </row>
    <row r="5" spans="1:7" ht="15" customHeight="1" x14ac:dyDescent="0.25">
      <c r="E5" s="11"/>
      <c r="F5" s="32"/>
    </row>
    <row r="6" spans="1:7" ht="15" customHeight="1" x14ac:dyDescent="0.25">
      <c r="A6" s="37"/>
      <c r="B6" s="37"/>
      <c r="C6" s="37"/>
      <c r="D6" s="144" t="s">
        <v>58</v>
      </c>
      <c r="E6" s="144"/>
      <c r="F6" s="3"/>
    </row>
    <row r="7" spans="1:7" ht="42" customHeight="1" x14ac:dyDescent="0.25">
      <c r="A7" s="21" t="s">
        <v>59</v>
      </c>
      <c r="B7" s="22" t="s">
        <v>60</v>
      </c>
      <c r="C7" s="22" t="s">
        <v>61</v>
      </c>
      <c r="D7" s="22" t="s">
        <v>62</v>
      </c>
      <c r="E7" s="23" t="s">
        <v>63</v>
      </c>
      <c r="F7" s="2"/>
      <c r="G7" s="2"/>
    </row>
    <row r="8" spans="1:7" ht="15" customHeight="1" x14ac:dyDescent="0.25">
      <c r="A8" s="10" t="s">
        <v>64</v>
      </c>
      <c r="B8" s="27">
        <v>455.3</v>
      </c>
      <c r="C8" s="24">
        <f t="shared" ref="C8:C22" si="0">B8*$D$3</f>
        <v>318.70999999999998</v>
      </c>
      <c r="D8" s="25">
        <f>B8*D4</f>
        <v>45.53</v>
      </c>
      <c r="E8" s="26" t="s">
        <v>65</v>
      </c>
      <c r="F8" s="2"/>
      <c r="G8" s="2"/>
    </row>
    <row r="9" spans="1:7" ht="15" customHeight="1" x14ac:dyDescent="0.25">
      <c r="A9" s="10" t="s">
        <v>66</v>
      </c>
      <c r="B9" s="27">
        <v>1048.82</v>
      </c>
      <c r="C9" s="24">
        <f t="shared" si="0"/>
        <v>734.17399999999986</v>
      </c>
      <c r="D9" s="25">
        <f>B9*D4</f>
        <v>104.88200000000001</v>
      </c>
      <c r="E9" s="26" t="s">
        <v>67</v>
      </c>
      <c r="F9" s="2"/>
      <c r="G9" s="2"/>
    </row>
    <row r="10" spans="1:7" ht="15" customHeight="1" x14ac:dyDescent="0.25">
      <c r="A10" s="10" t="s">
        <v>68</v>
      </c>
      <c r="B10" s="27">
        <v>548.91</v>
      </c>
      <c r="C10" s="24">
        <f t="shared" si="0"/>
        <v>384.23699999999997</v>
      </c>
      <c r="D10" s="25">
        <f>B10*D4</f>
        <v>54.890999999999998</v>
      </c>
      <c r="E10" s="26" t="s">
        <v>69</v>
      </c>
      <c r="F10" s="2"/>
      <c r="G10" s="2"/>
    </row>
    <row r="11" spans="1:7" ht="15" customHeight="1" x14ac:dyDescent="0.25">
      <c r="A11" s="10" t="s">
        <v>70</v>
      </c>
      <c r="B11" s="27">
        <v>2109.13</v>
      </c>
      <c r="C11" s="24">
        <f t="shared" si="0"/>
        <v>1476.3910000000001</v>
      </c>
      <c r="D11" s="25">
        <f>B11*D4</f>
        <v>210.91300000000001</v>
      </c>
      <c r="E11" s="26" t="s">
        <v>70</v>
      </c>
      <c r="F11" s="2"/>
      <c r="G11" s="2"/>
    </row>
    <row r="12" spans="1:7" ht="15" customHeight="1" x14ac:dyDescent="0.25">
      <c r="A12" s="10" t="s">
        <v>71</v>
      </c>
      <c r="B12" s="27">
        <v>385.82</v>
      </c>
      <c r="C12" s="24">
        <f t="shared" si="0"/>
        <v>270.07399999999996</v>
      </c>
      <c r="D12" s="25">
        <f>B12*D4</f>
        <v>38.582000000000001</v>
      </c>
      <c r="E12" s="26" t="s">
        <v>72</v>
      </c>
      <c r="F12" s="2"/>
      <c r="G12" s="2"/>
    </row>
    <row r="13" spans="1:7" ht="15" customHeight="1" x14ac:dyDescent="0.25">
      <c r="A13" s="10" t="s">
        <v>73</v>
      </c>
      <c r="B13" s="27">
        <v>450.05</v>
      </c>
      <c r="C13" s="24">
        <f t="shared" si="0"/>
        <v>315.03499999999997</v>
      </c>
      <c r="D13" s="25">
        <f>B13*D4</f>
        <v>45.005000000000003</v>
      </c>
      <c r="E13" s="26" t="s">
        <v>74</v>
      </c>
      <c r="F13" s="2"/>
      <c r="G13" s="2"/>
    </row>
    <row r="14" spans="1:7" ht="15" customHeight="1" x14ac:dyDescent="0.25">
      <c r="A14" s="10" t="s">
        <v>75</v>
      </c>
      <c r="B14" s="27">
        <v>412.97</v>
      </c>
      <c r="C14" s="24">
        <f t="shared" si="0"/>
        <v>289.07900000000001</v>
      </c>
      <c r="D14" s="25">
        <f>B14*D4</f>
        <v>41.297000000000004</v>
      </c>
      <c r="E14" s="26" t="s">
        <v>76</v>
      </c>
      <c r="F14" s="2"/>
      <c r="G14" s="2"/>
    </row>
    <row r="15" spans="1:7" ht="15" customHeight="1" x14ac:dyDescent="0.25">
      <c r="A15" s="10" t="s">
        <v>77</v>
      </c>
      <c r="B15" s="27">
        <v>548.91</v>
      </c>
      <c r="C15" s="24">
        <f t="shared" si="0"/>
        <v>384.23699999999997</v>
      </c>
      <c r="D15" s="25">
        <f>B15*D4</f>
        <v>54.890999999999998</v>
      </c>
      <c r="E15" s="26" t="s">
        <v>69</v>
      </c>
      <c r="F15" s="2"/>
      <c r="G15" s="2"/>
    </row>
    <row r="16" spans="1:7" ht="15" customHeight="1" x14ac:dyDescent="0.25">
      <c r="A16" s="10" t="s">
        <v>78</v>
      </c>
      <c r="B16" s="27">
        <v>1048.82</v>
      </c>
      <c r="C16" s="24">
        <f t="shared" si="0"/>
        <v>734.17399999999986</v>
      </c>
      <c r="D16" s="25">
        <f>B16*D4</f>
        <v>104.88200000000001</v>
      </c>
      <c r="E16" s="26" t="s">
        <v>79</v>
      </c>
      <c r="F16" s="2"/>
      <c r="G16" s="2"/>
    </row>
    <row r="17" spans="1:7" ht="15" customHeight="1" x14ac:dyDescent="0.25">
      <c r="A17" s="10" t="s">
        <v>80</v>
      </c>
      <c r="B17" s="27">
        <v>412.97</v>
      </c>
      <c r="C17" s="24">
        <f t="shared" si="0"/>
        <v>289.07900000000001</v>
      </c>
      <c r="D17" s="25">
        <f>B17*D4</f>
        <v>41.297000000000004</v>
      </c>
      <c r="E17" s="26" t="s">
        <v>81</v>
      </c>
      <c r="F17" s="2"/>
      <c r="G17" s="2"/>
    </row>
    <row r="18" spans="1:7" ht="15" customHeight="1" x14ac:dyDescent="0.25">
      <c r="A18" s="10" t="s">
        <v>82</v>
      </c>
      <c r="B18" s="27">
        <v>433.62</v>
      </c>
      <c r="C18" s="24">
        <f t="shared" si="0"/>
        <v>303.53399999999999</v>
      </c>
      <c r="D18" s="25">
        <f>B18*D4</f>
        <v>43.362000000000002</v>
      </c>
      <c r="E18" s="26" t="s">
        <v>83</v>
      </c>
      <c r="F18" s="2"/>
      <c r="G18" s="2"/>
    </row>
    <row r="19" spans="1:7" ht="15" customHeight="1" x14ac:dyDescent="0.25">
      <c r="A19" s="10" t="s">
        <v>84</v>
      </c>
      <c r="B19" s="27">
        <v>945.93</v>
      </c>
      <c r="C19" s="24">
        <f t="shared" si="0"/>
        <v>662.15099999999995</v>
      </c>
      <c r="D19" s="25">
        <f>B19*D4</f>
        <v>94.593000000000004</v>
      </c>
      <c r="E19" s="26" t="s">
        <v>85</v>
      </c>
      <c r="F19" s="2"/>
      <c r="G19" s="2"/>
    </row>
    <row r="20" spans="1:7" ht="15" customHeight="1" x14ac:dyDescent="0.25">
      <c r="A20" s="10" t="s">
        <v>86</v>
      </c>
      <c r="B20" s="27">
        <v>848.22</v>
      </c>
      <c r="C20" s="24">
        <f t="shared" si="0"/>
        <v>593.75400000000002</v>
      </c>
      <c r="D20" s="25">
        <f>B20*D4</f>
        <v>84.822000000000003</v>
      </c>
      <c r="E20" s="26" t="s">
        <v>87</v>
      </c>
      <c r="F20" s="2"/>
      <c r="G20" s="2"/>
    </row>
    <row r="21" spans="1:7" ht="15" customHeight="1" x14ac:dyDescent="0.25">
      <c r="A21" s="10" t="s">
        <v>88</v>
      </c>
      <c r="B21" s="27">
        <v>856.7</v>
      </c>
      <c r="C21" s="24">
        <f t="shared" si="0"/>
        <v>599.68999999999994</v>
      </c>
      <c r="D21" s="25">
        <f>B21*D4</f>
        <v>85.670000000000016</v>
      </c>
      <c r="E21" s="26" t="s">
        <v>89</v>
      </c>
      <c r="F21" s="2"/>
      <c r="G21" s="2"/>
    </row>
    <row r="22" spans="1:7" ht="15" customHeight="1" x14ac:dyDescent="0.25">
      <c r="A22" s="10" t="s">
        <v>90</v>
      </c>
      <c r="B22" s="27">
        <v>1009.59</v>
      </c>
      <c r="C22" s="24">
        <f t="shared" si="0"/>
        <v>706.71299999999997</v>
      </c>
      <c r="D22" s="25">
        <f>B22*D4</f>
        <v>100.959</v>
      </c>
      <c r="E22" s="26" t="s">
        <v>91</v>
      </c>
      <c r="F22" s="2"/>
      <c r="G22" s="2"/>
    </row>
    <row r="23" spans="1:7" ht="15" customHeight="1" x14ac:dyDescent="0.25">
      <c r="A23" s="1"/>
      <c r="B23" s="1"/>
      <c r="C23" s="4"/>
      <c r="D23" s="18"/>
      <c r="E23" s="19"/>
      <c r="F23" s="20"/>
    </row>
    <row r="24" spans="1:7" ht="15" customHeight="1" x14ac:dyDescent="0.25">
      <c r="A24" s="2" t="s">
        <v>92</v>
      </c>
      <c r="C24" s="4"/>
      <c r="D24" s="5"/>
      <c r="E24" s="6"/>
      <c r="F24" s="7"/>
    </row>
    <row r="25" spans="1:7" ht="15" customHeight="1" x14ac:dyDescent="0.25">
      <c r="A25" s="28" t="s">
        <v>93</v>
      </c>
      <c r="B25" s="8"/>
      <c r="C25" s="8"/>
    </row>
    <row r="26" spans="1:7" ht="15" customHeight="1" x14ac:dyDescent="0.25">
      <c r="A26" s="28"/>
      <c r="B26" s="8"/>
      <c r="D26" s="2" t="s">
        <v>23</v>
      </c>
    </row>
  </sheetData>
  <sheetProtection algorithmName="SHA-512" hashValue="oKU/8zFSABxIKx0KNHhb4Ei513snpPVlB83jLkOefQXPSwQsmzPV8lSLdJ5FhuohNxeKR8udMCdJFt2Sjspo9A==" saltValue="eBdAd/4+qzh9buQAPz3lkQ==" spinCount="100000" sheet="1" formatCells="0" formatColumns="0" formatRows="0" insertColumns="0" insertRows="0" insertHyperlinks="0" deleteColumns="0" deleteRows="0" sort="0" autoFilter="0" pivotTables="0"/>
  <mergeCells count="1">
    <mergeCell ref="D6:E6"/>
  </mergeCells>
  <hyperlinks>
    <hyperlink ref="A25" r:id="rId1" display="https://www.dhcs.ca.gov/services/MH/Pages/Fiscal-Year-2025-26-Medi-Cal-Behavioral-Health-Fee-Schedules-FY25-26.aspx" xr:uid="{5911C32F-10BB-45EB-ABE1-D6F61A475E4E}"/>
  </hyperlinks>
  <pageMargins left="0.7" right="0.7" top="0.75" bottom="0.75" header="0.3" footer="0.3"/>
  <pageSetup orientation="portrait" r:id="rId2"/>
  <ignoredErrors>
    <ignoredError sqref="D9:D13 D14:D16 D17:D22" evalError="1" listDataValidation="1" calculatedColumn="1"/>
  </ignoredErrors>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65770-0772-41D1-AE11-707EE17CD20E}">
  <dimension ref="A1:C12"/>
  <sheetViews>
    <sheetView workbookViewId="0">
      <selection activeCell="C2" sqref="C2:C5"/>
    </sheetView>
  </sheetViews>
  <sheetFormatPr defaultRowHeight="15" x14ac:dyDescent="0.25"/>
  <cols>
    <col min="1" max="1" width="18.28515625" bestFit="1" customWidth="1"/>
    <col min="3" max="3" width="24.5703125" customWidth="1"/>
  </cols>
  <sheetData>
    <row r="1" spans="1:3" ht="45" x14ac:dyDescent="0.25">
      <c r="A1" s="36" t="s">
        <v>94</v>
      </c>
      <c r="C1" s="36" t="s">
        <v>95</v>
      </c>
    </row>
    <row r="2" spans="1:3" x14ac:dyDescent="0.25">
      <c r="C2" s="2" t="s">
        <v>96</v>
      </c>
    </row>
    <row r="3" spans="1:3" x14ac:dyDescent="0.25">
      <c r="A3" t="s">
        <v>97</v>
      </c>
      <c r="C3" s="2" t="s">
        <v>98</v>
      </c>
    </row>
    <row r="4" spans="1:3" x14ac:dyDescent="0.25">
      <c r="A4" t="s">
        <v>99</v>
      </c>
      <c r="C4" s="2" t="s">
        <v>100</v>
      </c>
    </row>
    <row r="5" spans="1:3" x14ac:dyDescent="0.25">
      <c r="A5" t="s">
        <v>101</v>
      </c>
      <c r="C5" s="2" t="s">
        <v>102</v>
      </c>
    </row>
    <row r="6" spans="1:3" x14ac:dyDescent="0.25">
      <c r="A6" t="s">
        <v>103</v>
      </c>
    </row>
    <row r="7" spans="1:3" x14ac:dyDescent="0.25">
      <c r="A7" t="s">
        <v>104</v>
      </c>
    </row>
    <row r="8" spans="1:3" x14ac:dyDescent="0.25">
      <c r="A8" t="s">
        <v>105</v>
      </c>
    </row>
    <row r="9" spans="1:3" x14ac:dyDescent="0.25">
      <c r="A9" t="s">
        <v>106</v>
      </c>
    </row>
    <row r="10" spans="1:3" x14ac:dyDescent="0.25">
      <c r="A10" t="s">
        <v>107</v>
      </c>
    </row>
    <row r="11" spans="1:3" x14ac:dyDescent="0.25">
      <c r="A11" t="s">
        <v>108</v>
      </c>
    </row>
    <row r="12" spans="1:3" x14ac:dyDescent="0.25">
      <c r="A12" t="s">
        <v>109</v>
      </c>
    </row>
  </sheetData>
  <sheetProtection algorithmName="SHA-512" hashValue="vX3QB3iTnnPd2i/yB5Ha/l1P8KRymgjWOvy4e98QvwjZ5Z21Y/vhXcxFN7F1ZdskUAtW85pT/urFgIy/AHSOag==" saltValue="TQihcKMMX+05mz0RKIsHTw==" spinCount="100000" sheet="1" formatCells="0" formatColumns="0" formatRows="0" insertColumns="0" insertRows="0" insertHyperlinks="0" deleteColumns="0" deleteRows="0" sort="0" autoFilter="0" pivotTable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35D368D193AAB4CA75A41FA659F6E20" ma:contentTypeVersion="4" ma:contentTypeDescription="Create a new document." ma:contentTypeScope="" ma:versionID="a862d3ec60d891b0eeead99c45e4f322">
  <xsd:schema xmlns:xsd="http://www.w3.org/2001/XMLSchema" xmlns:xs="http://www.w3.org/2001/XMLSchema" xmlns:p="http://schemas.microsoft.com/office/2006/metadata/properties" xmlns:ns2="a721aae5-4e13-4d5d-9cad-0c80fc4d1afe" targetNamespace="http://schemas.microsoft.com/office/2006/metadata/properties" ma:root="true" ma:fieldsID="e288dfcf5a6f72dd539abf5e09cb3f5f" ns2:_="">
    <xsd:import namespace="a721aae5-4e13-4d5d-9cad-0c80fc4d1a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21aae5-4e13-4d5d-9cad-0c80fc4d1a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DA49BF-C443-4148-A248-6B20E8416D59}">
  <ds:schemaRefs>
    <ds:schemaRef ds:uri="http://purl.org/dc/terms/"/>
    <ds:schemaRef ds:uri="a721aae5-4e13-4d5d-9cad-0c80fc4d1afe"/>
    <ds:schemaRef ds:uri="http://schemas.microsoft.com/office/2006/documentManagement/type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53191EE-EFDA-4E95-93A1-AE71E7A72E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21aae5-4e13-4d5d-9cad-0c80fc4d1a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99FF5F-97AC-4E9B-9E42-D5573F84EC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OP Blended Rate Tool</vt:lpstr>
      <vt:lpstr>Practitioner Rate Summary</vt:lpstr>
      <vt:lpstr>Dictionary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Murrell, Drew (DPH)</dc:creator>
  <cp:keywords/>
  <dc:description/>
  <cp:lastModifiedBy>Yoshida, Maya (DPH)</cp:lastModifiedBy>
  <cp:revision/>
  <dcterms:created xsi:type="dcterms:W3CDTF">2024-04-28T20:10:59Z</dcterms:created>
  <dcterms:modified xsi:type="dcterms:W3CDTF">2025-09-12T21:08:55Z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0x010100135D368D193AAB4CA75A41FA659F6E20</vt:lpwstr>
  </property>
  <property fmtid="{D5CDD505-2E9C-101B-9397-08002B2CF9AE}" pid="3" name="Order">
    <vt:r8>63500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ies>
</file>